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956C10F5-C81A-4996-ACA3-69526E5CC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  <sheet name="A (2)" sheetId="3" r:id="rId3"/>
  </sheets>
  <calcPr calcId="181029"/>
</workbook>
</file>

<file path=xl/calcChain.xml><?xml version="1.0" encoding="utf-8"?>
<calcChain xmlns="http://schemas.openxmlformats.org/spreadsheetml/2006/main">
  <c r="E32" i="1" l="1"/>
  <c r="F32" i="1" s="1"/>
  <c r="G32" i="1" s="1"/>
  <c r="M32" i="1" s="1"/>
  <c r="Q32" i="1"/>
  <c r="E33" i="1"/>
  <c r="F33" i="1" s="1"/>
  <c r="G33" i="1" s="1"/>
  <c r="M33" i="1" s="1"/>
  <c r="Q33" i="1"/>
  <c r="E34" i="1"/>
  <c r="F34" i="1" s="1"/>
  <c r="G34" i="1" s="1"/>
  <c r="M34" i="1" s="1"/>
  <c r="Q34" i="1"/>
  <c r="E35" i="1"/>
  <c r="F35" i="1"/>
  <c r="G35" i="1" s="1"/>
  <c r="M35" i="1" s="1"/>
  <c r="Q35" i="1"/>
  <c r="E36" i="1"/>
  <c r="F36" i="1"/>
  <c r="G36" i="1"/>
  <c r="M36" i="1" s="1"/>
  <c r="Q36" i="1"/>
  <c r="E37" i="1"/>
  <c r="F37" i="1"/>
  <c r="G37" i="1"/>
  <c r="M37" i="1" s="1"/>
  <c r="Q37" i="1"/>
  <c r="E38" i="1"/>
  <c r="F38" i="1" s="1"/>
  <c r="G38" i="1" s="1"/>
  <c r="M38" i="1" s="1"/>
  <c r="Q38" i="1"/>
  <c r="E39" i="1"/>
  <c r="F39" i="1" s="1"/>
  <c r="G39" i="1" s="1"/>
  <c r="M39" i="1" s="1"/>
  <c r="Q39" i="1"/>
  <c r="E40" i="1"/>
  <c r="F40" i="1"/>
  <c r="G40" i="1" s="1"/>
  <c r="M40" i="1" s="1"/>
  <c r="Q40" i="1"/>
  <c r="E41" i="1"/>
  <c r="F41" i="1" s="1"/>
  <c r="G41" i="1" s="1"/>
  <c r="M41" i="1" s="1"/>
  <c r="Q41" i="1"/>
  <c r="E42" i="1"/>
  <c r="F42" i="1" s="1"/>
  <c r="G42" i="1" s="1"/>
  <c r="M42" i="1" s="1"/>
  <c r="Q42" i="1"/>
  <c r="E43" i="1"/>
  <c r="F43" i="1"/>
  <c r="G43" i="1" s="1"/>
  <c r="M43" i="1" s="1"/>
  <c r="Q43" i="1"/>
  <c r="E44" i="1"/>
  <c r="F44" i="1" s="1"/>
  <c r="G44" i="1" s="1"/>
  <c r="M44" i="1" s="1"/>
  <c r="Q44" i="1"/>
  <c r="E45" i="1"/>
  <c r="F45" i="1" s="1"/>
  <c r="G45" i="1" s="1"/>
  <c r="M45" i="1" s="1"/>
  <c r="Q45" i="1"/>
  <c r="E46" i="1"/>
  <c r="F46" i="1" s="1"/>
  <c r="G46" i="1" s="1"/>
  <c r="M46" i="1" s="1"/>
  <c r="Q46" i="1"/>
  <c r="E47" i="1"/>
  <c r="F47" i="1" s="1"/>
  <c r="G47" i="1" s="1"/>
  <c r="M47" i="1" s="1"/>
  <c r="Q47" i="1"/>
  <c r="E48" i="1"/>
  <c r="F48" i="1"/>
  <c r="G48" i="1" s="1"/>
  <c r="M48" i="1" s="1"/>
  <c r="Q48" i="1"/>
  <c r="E49" i="1"/>
  <c r="F49" i="1" s="1"/>
  <c r="G49" i="1" s="1"/>
  <c r="M49" i="1" s="1"/>
  <c r="Q49" i="1"/>
  <c r="E50" i="1"/>
  <c r="F50" i="1" s="1"/>
  <c r="G50" i="1" s="1"/>
  <c r="M50" i="1" s="1"/>
  <c r="Q50" i="1"/>
  <c r="E51" i="1"/>
  <c r="F51" i="1" s="1"/>
  <c r="G51" i="1" s="1"/>
  <c r="M51" i="1" s="1"/>
  <c r="Q51" i="1"/>
  <c r="E52" i="1"/>
  <c r="F52" i="1" s="1"/>
  <c r="G52" i="1" s="1"/>
  <c r="M52" i="1" s="1"/>
  <c r="Q52" i="1"/>
  <c r="E53" i="1"/>
  <c r="F53" i="1"/>
  <c r="G53" i="1" s="1"/>
  <c r="M53" i="1" s="1"/>
  <c r="Q53" i="1"/>
  <c r="E54" i="1"/>
  <c r="F54" i="1" s="1"/>
  <c r="G54" i="1" s="1"/>
  <c r="M54" i="1" s="1"/>
  <c r="Q54" i="1"/>
  <c r="E55" i="1"/>
  <c r="F55" i="1" s="1"/>
  <c r="G55" i="1" s="1"/>
  <c r="M55" i="1" s="1"/>
  <c r="Q55" i="1"/>
  <c r="E56" i="1"/>
  <c r="F56" i="1" s="1"/>
  <c r="G56" i="1" s="1"/>
  <c r="M56" i="1" s="1"/>
  <c r="Q56" i="1"/>
  <c r="E57" i="1"/>
  <c r="F57" i="1" s="1"/>
  <c r="G57" i="1" s="1"/>
  <c r="M57" i="1" s="1"/>
  <c r="Q57" i="1"/>
  <c r="E58" i="1"/>
  <c r="F58" i="1" s="1"/>
  <c r="G58" i="1" s="1"/>
  <c r="M58" i="1" s="1"/>
  <c r="Q58" i="1"/>
  <c r="E59" i="1"/>
  <c r="F59" i="1"/>
  <c r="G59" i="1" s="1"/>
  <c r="M59" i="1" s="1"/>
  <c r="Q59" i="1"/>
  <c r="E61" i="1"/>
  <c r="F61" i="1"/>
  <c r="G61" i="1" s="1"/>
  <c r="M61" i="1" s="1"/>
  <c r="Q61" i="1"/>
  <c r="E62" i="1"/>
  <c r="F62" i="1"/>
  <c r="G62" i="1"/>
  <c r="M62" i="1" s="1"/>
  <c r="Q62" i="1"/>
  <c r="E63" i="1"/>
  <c r="F63" i="1" s="1"/>
  <c r="G63" i="1" s="1"/>
  <c r="M63" i="1" s="1"/>
  <c r="Q63" i="1"/>
  <c r="E64" i="1"/>
  <c r="F64" i="1" s="1"/>
  <c r="G64" i="1" s="1"/>
  <c r="M64" i="1" s="1"/>
  <c r="Q64" i="1"/>
  <c r="E65" i="1"/>
  <c r="F65" i="1"/>
  <c r="G65" i="1" s="1"/>
  <c r="M65" i="1" s="1"/>
  <c r="Q65" i="1"/>
  <c r="E66" i="1"/>
  <c r="F66" i="1" s="1"/>
  <c r="G66" i="1" s="1"/>
  <c r="M66" i="1" s="1"/>
  <c r="Q66" i="1"/>
  <c r="E67" i="1"/>
  <c r="F67" i="1" s="1"/>
  <c r="G67" i="1" s="1"/>
  <c r="M67" i="1" s="1"/>
  <c r="Q67" i="1"/>
  <c r="E68" i="1"/>
  <c r="F68" i="1"/>
  <c r="G68" i="1" s="1"/>
  <c r="M68" i="1" s="1"/>
  <c r="Q68" i="1"/>
  <c r="E69" i="1"/>
  <c r="F69" i="1"/>
  <c r="G69" i="1"/>
  <c r="M69" i="1" s="1"/>
  <c r="Q69" i="1"/>
  <c r="E70" i="1"/>
  <c r="F70" i="1"/>
  <c r="G70" i="1"/>
  <c r="M70" i="1"/>
  <c r="Q70" i="1"/>
  <c r="E71" i="1"/>
  <c r="F71" i="1" s="1"/>
  <c r="G71" i="1" s="1"/>
  <c r="M71" i="1" s="1"/>
  <c r="Q71" i="1"/>
  <c r="E72" i="1"/>
  <c r="F72" i="1" s="1"/>
  <c r="G72" i="1" s="1"/>
  <c r="M72" i="1" s="1"/>
  <c r="Q72" i="1"/>
  <c r="E73" i="1"/>
  <c r="F73" i="1"/>
  <c r="G73" i="1" s="1"/>
  <c r="M73" i="1" s="1"/>
  <c r="Q73" i="1"/>
  <c r="E74" i="1"/>
  <c r="F74" i="1" s="1"/>
  <c r="G74" i="1" s="1"/>
  <c r="M74" i="1" s="1"/>
  <c r="Q74" i="1"/>
  <c r="E75" i="1"/>
  <c r="F75" i="1" s="1"/>
  <c r="G75" i="1" s="1"/>
  <c r="M75" i="1" s="1"/>
  <c r="Q75" i="1"/>
  <c r="E76" i="1"/>
  <c r="F76" i="1"/>
  <c r="G76" i="1" s="1"/>
  <c r="M76" i="1" s="1"/>
  <c r="Q76" i="1"/>
  <c r="E77" i="1"/>
  <c r="F77" i="1" s="1"/>
  <c r="G77" i="1" s="1"/>
  <c r="M77" i="1" s="1"/>
  <c r="Q77" i="1"/>
  <c r="E78" i="1"/>
  <c r="F78" i="1" s="1"/>
  <c r="G78" i="1" s="1"/>
  <c r="M78" i="1" s="1"/>
  <c r="Q78" i="1"/>
  <c r="E79" i="1"/>
  <c r="F79" i="1" s="1"/>
  <c r="G79" i="1" s="1"/>
  <c r="M79" i="1" s="1"/>
  <c r="Q79" i="1"/>
  <c r="E80" i="1"/>
  <c r="F80" i="1" s="1"/>
  <c r="G80" i="1" s="1"/>
  <c r="M80" i="1" s="1"/>
  <c r="Q80" i="1"/>
  <c r="E81" i="1"/>
  <c r="F81" i="1"/>
  <c r="G81" i="1" s="1"/>
  <c r="M81" i="1" s="1"/>
  <c r="Q81" i="1"/>
  <c r="E82" i="1"/>
  <c r="F82" i="1" s="1"/>
  <c r="G82" i="1" s="1"/>
  <c r="M82" i="1" s="1"/>
  <c r="Q82" i="1"/>
  <c r="E83" i="1"/>
  <c r="F83" i="1" s="1"/>
  <c r="G83" i="1" s="1"/>
  <c r="M83" i="1" s="1"/>
  <c r="Q83" i="1"/>
  <c r="E84" i="1"/>
  <c r="F84" i="1" s="1"/>
  <c r="G84" i="1" s="1"/>
  <c r="M84" i="1" s="1"/>
  <c r="Q84" i="1"/>
  <c r="E85" i="1"/>
  <c r="F85" i="1"/>
  <c r="G85" i="1" s="1"/>
  <c r="M85" i="1" s="1"/>
  <c r="Q85" i="1"/>
  <c r="E86" i="1"/>
  <c r="F86" i="1" s="1"/>
  <c r="G86" i="1" s="1"/>
  <c r="M86" i="1" s="1"/>
  <c r="Q86" i="1"/>
  <c r="E87" i="1"/>
  <c r="F87" i="1" s="1"/>
  <c r="G87" i="1" s="1"/>
  <c r="M87" i="1" s="1"/>
  <c r="Q87" i="1"/>
  <c r="E88" i="1"/>
  <c r="F88" i="1" s="1"/>
  <c r="G88" i="1" s="1"/>
  <c r="M88" i="1" s="1"/>
  <c r="Q88" i="1"/>
  <c r="E90" i="1"/>
  <c r="F90" i="1" s="1"/>
  <c r="G90" i="1" s="1"/>
  <c r="M90" i="1" s="1"/>
  <c r="Q90" i="1"/>
  <c r="E91" i="1"/>
  <c r="F91" i="1" s="1"/>
  <c r="G91" i="1" s="1"/>
  <c r="M91" i="1" s="1"/>
  <c r="Q91" i="1"/>
  <c r="E92" i="1"/>
  <c r="F92" i="1" s="1"/>
  <c r="G92" i="1" s="1"/>
  <c r="M92" i="1" s="1"/>
  <c r="Q92" i="1"/>
  <c r="E93" i="1"/>
  <c r="F93" i="1" s="1"/>
  <c r="G93" i="1" s="1"/>
  <c r="M93" i="1" s="1"/>
  <c r="Q93" i="1"/>
  <c r="E94" i="1"/>
  <c r="F94" i="1"/>
  <c r="G94" i="1"/>
  <c r="M94" i="1" s="1"/>
  <c r="Q94" i="1"/>
  <c r="E95" i="1"/>
  <c r="F95" i="1"/>
  <c r="G95" i="1" s="1"/>
  <c r="M95" i="1" s="1"/>
  <c r="Q95" i="1"/>
  <c r="E96" i="1"/>
  <c r="F96" i="1" s="1"/>
  <c r="G96" i="1" s="1"/>
  <c r="M96" i="1" s="1"/>
  <c r="Q96" i="1"/>
  <c r="E97" i="1"/>
  <c r="F97" i="1" s="1"/>
  <c r="G97" i="1" s="1"/>
  <c r="M97" i="1" s="1"/>
  <c r="Q97" i="1"/>
  <c r="E98" i="1"/>
  <c r="F98" i="1" s="1"/>
  <c r="G98" i="1" s="1"/>
  <c r="M98" i="1" s="1"/>
  <c r="Q98" i="1"/>
  <c r="E99" i="1"/>
  <c r="F99" i="1" s="1"/>
  <c r="G99" i="1" s="1"/>
  <c r="M99" i="1" s="1"/>
  <c r="Q99" i="1"/>
  <c r="E100" i="1"/>
  <c r="F100" i="1" s="1"/>
  <c r="G100" i="1" s="1"/>
  <c r="M100" i="1" s="1"/>
  <c r="Q100" i="1"/>
  <c r="E101" i="1"/>
  <c r="F101" i="1"/>
  <c r="G101" i="1" s="1"/>
  <c r="M101" i="1" s="1"/>
  <c r="Q101" i="1"/>
  <c r="E102" i="1"/>
  <c r="F102" i="1"/>
  <c r="G102" i="1"/>
  <c r="M102" i="1" s="1"/>
  <c r="Q102" i="1"/>
  <c r="E103" i="1"/>
  <c r="F103" i="1"/>
  <c r="G103" i="1"/>
  <c r="M103" i="1" s="1"/>
  <c r="Q103" i="1"/>
  <c r="E104" i="1"/>
  <c r="F104" i="1" s="1"/>
  <c r="G104" i="1" s="1"/>
  <c r="M104" i="1" s="1"/>
  <c r="Q104" i="1"/>
  <c r="E105" i="1"/>
  <c r="F105" i="1" s="1"/>
  <c r="G105" i="1" s="1"/>
  <c r="M105" i="1" s="1"/>
  <c r="Q105" i="1"/>
  <c r="E106" i="1"/>
  <c r="F106" i="1"/>
  <c r="G106" i="1" s="1"/>
  <c r="M106" i="1" s="1"/>
  <c r="Q106" i="1"/>
  <c r="E107" i="1"/>
  <c r="F107" i="1" s="1"/>
  <c r="G107" i="1" s="1"/>
  <c r="M107" i="1" s="1"/>
  <c r="Q107" i="1"/>
  <c r="E108" i="1"/>
  <c r="F108" i="1" s="1"/>
  <c r="G108" i="1" s="1"/>
  <c r="M108" i="1" s="1"/>
  <c r="Q108" i="1"/>
  <c r="E109" i="1"/>
  <c r="F109" i="1"/>
  <c r="G109" i="1" s="1"/>
  <c r="M109" i="1" s="1"/>
  <c r="Q109" i="1"/>
  <c r="E110" i="1"/>
  <c r="F110" i="1"/>
  <c r="G110" i="1" s="1"/>
  <c r="M110" i="1" s="1"/>
  <c r="Q110" i="1"/>
  <c r="E111" i="1"/>
  <c r="F111" i="1" s="1"/>
  <c r="G111" i="1" s="1"/>
  <c r="M111" i="1" s="1"/>
  <c r="Q111" i="1"/>
  <c r="E112" i="1"/>
  <c r="F112" i="1" s="1"/>
  <c r="G112" i="1" s="1"/>
  <c r="M112" i="1" s="1"/>
  <c r="Q112" i="1"/>
  <c r="E113" i="1"/>
  <c r="F113" i="1" s="1"/>
  <c r="G113" i="1" s="1"/>
  <c r="M113" i="1" s="1"/>
  <c r="Q113" i="1"/>
  <c r="E114" i="1"/>
  <c r="F114" i="1"/>
  <c r="G114" i="1" s="1"/>
  <c r="M114" i="1" s="1"/>
  <c r="Q114" i="1"/>
  <c r="E115" i="1"/>
  <c r="F115" i="1" s="1"/>
  <c r="G115" i="1" s="1"/>
  <c r="M115" i="1" s="1"/>
  <c r="Q115" i="1"/>
  <c r="E116" i="1"/>
  <c r="F116" i="1" s="1"/>
  <c r="G116" i="1" s="1"/>
  <c r="M116" i="1" s="1"/>
  <c r="Q116" i="1"/>
  <c r="E117" i="1"/>
  <c r="F117" i="1" s="1"/>
  <c r="G117" i="1" s="1"/>
  <c r="M117" i="1" s="1"/>
  <c r="Q117" i="1"/>
  <c r="E118" i="1"/>
  <c r="F118" i="1" s="1"/>
  <c r="G118" i="1" s="1"/>
  <c r="M118" i="1" s="1"/>
  <c r="Q118" i="1"/>
  <c r="E119" i="1"/>
  <c r="F119" i="1"/>
  <c r="G119" i="1" s="1"/>
  <c r="M119" i="1" s="1"/>
  <c r="Q119" i="1"/>
  <c r="E120" i="1"/>
  <c r="F120" i="1" s="1"/>
  <c r="G120" i="1" s="1"/>
  <c r="M120" i="1" s="1"/>
  <c r="Q120" i="1"/>
  <c r="E121" i="1"/>
  <c r="F121" i="1" s="1"/>
  <c r="G121" i="1" s="1"/>
  <c r="M121" i="1" s="1"/>
  <c r="Q121" i="1"/>
  <c r="E122" i="1"/>
  <c r="F122" i="1"/>
  <c r="G122" i="1" s="1"/>
  <c r="M122" i="1" s="1"/>
  <c r="Q122" i="1"/>
  <c r="E123" i="1"/>
  <c r="F123" i="1" s="1"/>
  <c r="G123" i="1" s="1"/>
  <c r="M123" i="1" s="1"/>
  <c r="Q123" i="1"/>
  <c r="E124" i="1"/>
  <c r="F124" i="1"/>
  <c r="G124" i="1" s="1"/>
  <c r="M124" i="1" s="1"/>
  <c r="Q124" i="1"/>
  <c r="E125" i="1"/>
  <c r="F125" i="1"/>
  <c r="G125" i="1" s="1"/>
  <c r="M125" i="1" s="1"/>
  <c r="Q125" i="1"/>
  <c r="E126" i="1"/>
  <c r="F126" i="1" s="1"/>
  <c r="G126" i="1" s="1"/>
  <c r="M126" i="1" s="1"/>
  <c r="Q126" i="1"/>
  <c r="E127" i="1"/>
  <c r="F127" i="1"/>
  <c r="G127" i="1" s="1"/>
  <c r="M127" i="1" s="1"/>
  <c r="Q127" i="1"/>
  <c r="E128" i="1"/>
  <c r="F128" i="1" s="1"/>
  <c r="G128" i="1"/>
  <c r="M128" i="1" s="1"/>
  <c r="Q128" i="1"/>
  <c r="E129" i="1"/>
  <c r="F129" i="1" s="1"/>
  <c r="G129" i="1" s="1"/>
  <c r="M129" i="1" s="1"/>
  <c r="Q129" i="1"/>
  <c r="E130" i="1"/>
  <c r="F130" i="1" s="1"/>
  <c r="G130" i="1" s="1"/>
  <c r="M130" i="1" s="1"/>
  <c r="Q130" i="1"/>
  <c r="E131" i="1"/>
  <c r="F131" i="1" s="1"/>
  <c r="G131" i="1" s="1"/>
  <c r="M131" i="1" s="1"/>
  <c r="Q131" i="1"/>
  <c r="E132" i="1"/>
  <c r="F132" i="1" s="1"/>
  <c r="G132" i="1" s="1"/>
  <c r="M132" i="1" s="1"/>
  <c r="Q132" i="1"/>
  <c r="E133" i="1"/>
  <c r="F133" i="1" s="1"/>
  <c r="G133" i="1" s="1"/>
  <c r="M133" i="1" s="1"/>
  <c r="Q133" i="1"/>
  <c r="E134" i="1"/>
  <c r="F134" i="1" s="1"/>
  <c r="G134" i="1" s="1"/>
  <c r="M134" i="1" s="1"/>
  <c r="Q134" i="1"/>
  <c r="E135" i="1"/>
  <c r="F135" i="1" s="1"/>
  <c r="G135" i="1" s="1"/>
  <c r="M135" i="1" s="1"/>
  <c r="Q135" i="1"/>
  <c r="E136" i="1"/>
  <c r="F136" i="1" s="1"/>
  <c r="G136" i="1" s="1"/>
  <c r="M136" i="1" s="1"/>
  <c r="Q136" i="1"/>
  <c r="E137" i="1"/>
  <c r="F137" i="1" s="1"/>
  <c r="G137" i="1" s="1"/>
  <c r="M137" i="1"/>
  <c r="Q137" i="1"/>
  <c r="E138" i="1"/>
  <c r="F138" i="1"/>
  <c r="G138" i="1" s="1"/>
  <c r="M138" i="1" s="1"/>
  <c r="Q138" i="1"/>
  <c r="E139" i="1"/>
  <c r="F139" i="1" s="1"/>
  <c r="G139" i="1" s="1"/>
  <c r="M139" i="1" s="1"/>
  <c r="Q139" i="1"/>
  <c r="E140" i="1"/>
  <c r="F140" i="1" s="1"/>
  <c r="G140" i="1" s="1"/>
  <c r="M140" i="1" s="1"/>
  <c r="Q140" i="1"/>
  <c r="E141" i="1"/>
  <c r="F141" i="1" s="1"/>
  <c r="G141" i="1" s="1"/>
  <c r="M141" i="1" s="1"/>
  <c r="Q141" i="1"/>
  <c r="E142" i="1"/>
  <c r="F142" i="1"/>
  <c r="G142" i="1" s="1"/>
  <c r="M142" i="1" s="1"/>
  <c r="Q142" i="1"/>
  <c r="E143" i="1"/>
  <c r="F143" i="1" s="1"/>
  <c r="G143" i="1" s="1"/>
  <c r="M143" i="1" s="1"/>
  <c r="Q143" i="1"/>
  <c r="E144" i="1"/>
  <c r="F144" i="1" s="1"/>
  <c r="G144" i="1" s="1"/>
  <c r="M144" i="1" s="1"/>
  <c r="Q144" i="1"/>
  <c r="E145" i="1"/>
  <c r="F145" i="1" s="1"/>
  <c r="G145" i="1" s="1"/>
  <c r="M145" i="1" s="1"/>
  <c r="Q145" i="1"/>
  <c r="E146" i="1"/>
  <c r="F146" i="1"/>
  <c r="G146" i="1" s="1"/>
  <c r="M146" i="1" s="1"/>
  <c r="Q146" i="1"/>
  <c r="E147" i="1"/>
  <c r="F147" i="1" s="1"/>
  <c r="G147" i="1" s="1"/>
  <c r="M147" i="1" s="1"/>
  <c r="Q147" i="1"/>
  <c r="E148" i="1"/>
  <c r="F148" i="1" s="1"/>
  <c r="G148" i="1" s="1"/>
  <c r="M148" i="1" s="1"/>
  <c r="Q148" i="1"/>
  <c r="E149" i="1"/>
  <c r="F149" i="1"/>
  <c r="G149" i="1"/>
  <c r="M149" i="1" s="1"/>
  <c r="Q149" i="1"/>
  <c r="E150" i="1"/>
  <c r="F150" i="1" s="1"/>
  <c r="G150" i="1" s="1"/>
  <c r="M150" i="1" s="1"/>
  <c r="Q150" i="1"/>
  <c r="E151" i="1"/>
  <c r="F151" i="1"/>
  <c r="G151" i="1" s="1"/>
  <c r="M151" i="1" s="1"/>
  <c r="Q151" i="1"/>
  <c r="E152" i="1"/>
  <c r="F152" i="1" s="1"/>
  <c r="G152" i="1" s="1"/>
  <c r="M152" i="1" s="1"/>
  <c r="Q152" i="1"/>
  <c r="E153" i="1"/>
  <c r="F153" i="1" s="1"/>
  <c r="G153" i="1" s="1"/>
  <c r="M153" i="1" s="1"/>
  <c r="Q153" i="1"/>
  <c r="E154" i="1"/>
  <c r="F154" i="1" s="1"/>
  <c r="G154" i="1" s="1"/>
  <c r="M154" i="1" s="1"/>
  <c r="Q154" i="1"/>
  <c r="E155" i="1"/>
  <c r="F155" i="1" s="1"/>
  <c r="G155" i="1" s="1"/>
  <c r="M155" i="1" s="1"/>
  <c r="Q155" i="1"/>
  <c r="E156" i="1"/>
  <c r="F156" i="1" s="1"/>
  <c r="G156" i="1" s="1"/>
  <c r="M156" i="1" s="1"/>
  <c r="Q156" i="1"/>
  <c r="E157" i="1"/>
  <c r="F157" i="1" s="1"/>
  <c r="G157" i="1" s="1"/>
  <c r="M157" i="1" s="1"/>
  <c r="Q157" i="1"/>
  <c r="E158" i="1"/>
  <c r="F158" i="1" s="1"/>
  <c r="G158" i="1" s="1"/>
  <c r="M158" i="1" s="1"/>
  <c r="Q158" i="1"/>
  <c r="E159" i="1"/>
  <c r="F159" i="1"/>
  <c r="G159" i="1" s="1"/>
  <c r="M159" i="1" s="1"/>
  <c r="Q159" i="1"/>
  <c r="E160" i="1"/>
  <c r="F160" i="1" s="1"/>
  <c r="G160" i="1"/>
  <c r="M160" i="1" s="1"/>
  <c r="Q160" i="1"/>
  <c r="E161" i="1"/>
  <c r="F161" i="1" s="1"/>
  <c r="G161" i="1" s="1"/>
  <c r="M161" i="1" s="1"/>
  <c r="Q161" i="1"/>
  <c r="E162" i="1"/>
  <c r="F162" i="1"/>
  <c r="G162" i="1" s="1"/>
  <c r="M162" i="1" s="1"/>
  <c r="Q162" i="1"/>
  <c r="E163" i="1"/>
  <c r="F163" i="1" s="1"/>
  <c r="G163" i="1" s="1"/>
  <c r="M163" i="1" s="1"/>
  <c r="Q163" i="1"/>
  <c r="E164" i="1"/>
  <c r="F164" i="1" s="1"/>
  <c r="G164" i="1" s="1"/>
  <c r="M164" i="1"/>
  <c r="Q164" i="1"/>
  <c r="E165" i="1"/>
  <c r="F165" i="1" s="1"/>
  <c r="G165" i="1" s="1"/>
  <c r="M165" i="1" s="1"/>
  <c r="Q165" i="1"/>
  <c r="E166" i="1"/>
  <c r="F166" i="1" s="1"/>
  <c r="G166" i="1" s="1"/>
  <c r="M166" i="1" s="1"/>
  <c r="Q166" i="1"/>
  <c r="E167" i="1"/>
  <c r="F167" i="1"/>
  <c r="G167" i="1" s="1"/>
  <c r="M167" i="1" s="1"/>
  <c r="Q167" i="1"/>
  <c r="E168" i="1"/>
  <c r="F168" i="1" s="1"/>
  <c r="G168" i="1" s="1"/>
  <c r="M168" i="1" s="1"/>
  <c r="Q168" i="1"/>
  <c r="E169" i="1"/>
  <c r="F169" i="1"/>
  <c r="G169" i="1" s="1"/>
  <c r="M169" i="1" s="1"/>
  <c r="Q169" i="1"/>
  <c r="E170" i="1"/>
  <c r="F170" i="1" s="1"/>
  <c r="G170" i="1" s="1"/>
  <c r="M170" i="1" s="1"/>
  <c r="Q170" i="1"/>
  <c r="E171" i="1"/>
  <c r="F171" i="1" s="1"/>
  <c r="G171" i="1" s="1"/>
  <c r="M171" i="1" s="1"/>
  <c r="Q171" i="1"/>
  <c r="E172" i="1"/>
  <c r="F172" i="1" s="1"/>
  <c r="G172" i="1" s="1"/>
  <c r="M172" i="1" s="1"/>
  <c r="Q172" i="1"/>
  <c r="E173" i="1"/>
  <c r="F173" i="1" s="1"/>
  <c r="G173" i="1" s="1"/>
  <c r="M173" i="1" s="1"/>
  <c r="Q173" i="1"/>
  <c r="E174" i="1"/>
  <c r="F174" i="1" s="1"/>
  <c r="G174" i="1" s="1"/>
  <c r="M174" i="1" s="1"/>
  <c r="Q174" i="1"/>
  <c r="E175" i="1"/>
  <c r="F175" i="1"/>
  <c r="G175" i="1" s="1"/>
  <c r="M175" i="1" s="1"/>
  <c r="Q175" i="1"/>
  <c r="E176" i="1"/>
  <c r="F176" i="1"/>
  <c r="G176" i="1" s="1"/>
  <c r="M176" i="1" s="1"/>
  <c r="Q176" i="1"/>
  <c r="E177" i="1"/>
  <c r="F177" i="1" s="1"/>
  <c r="G177" i="1" s="1"/>
  <c r="M177" i="1" s="1"/>
  <c r="Q177" i="1"/>
  <c r="E178" i="1"/>
  <c r="F178" i="1" s="1"/>
  <c r="G178" i="1" s="1"/>
  <c r="M178" i="1" s="1"/>
  <c r="Q178" i="1"/>
  <c r="E179" i="1"/>
  <c r="F179" i="1" s="1"/>
  <c r="G179" i="1" s="1"/>
  <c r="M179" i="1" s="1"/>
  <c r="Q179" i="1"/>
  <c r="E180" i="1"/>
  <c r="F180" i="1" s="1"/>
  <c r="G180" i="1" s="1"/>
  <c r="M180" i="1" s="1"/>
  <c r="Q180" i="1"/>
  <c r="E181" i="1"/>
  <c r="F181" i="1" s="1"/>
  <c r="G181" i="1"/>
  <c r="M181" i="1" s="1"/>
  <c r="Q181" i="1"/>
  <c r="E182" i="1"/>
  <c r="F182" i="1" s="1"/>
  <c r="G182" i="1" s="1"/>
  <c r="M182" i="1" s="1"/>
  <c r="Q182" i="1"/>
  <c r="E183" i="1"/>
  <c r="F183" i="1" s="1"/>
  <c r="G183" i="1" s="1"/>
  <c r="M183" i="1" s="1"/>
  <c r="Q183" i="1"/>
  <c r="E184" i="1"/>
  <c r="F184" i="1"/>
  <c r="G184" i="1" s="1"/>
  <c r="M184" i="1" s="1"/>
  <c r="Q184" i="1"/>
  <c r="E185" i="1"/>
  <c r="F185" i="1" s="1"/>
  <c r="G185" i="1" s="1"/>
  <c r="M185" i="1" s="1"/>
  <c r="Q185" i="1"/>
  <c r="E186" i="1"/>
  <c r="F186" i="1" s="1"/>
  <c r="G186" i="1" s="1"/>
  <c r="M186" i="1" s="1"/>
  <c r="Q186" i="1"/>
  <c r="E187" i="1"/>
  <c r="F187" i="1"/>
  <c r="G187" i="1" s="1"/>
  <c r="M187" i="1" s="1"/>
  <c r="Q187" i="1"/>
  <c r="E188" i="1"/>
  <c r="F188" i="1"/>
  <c r="G188" i="1" s="1"/>
  <c r="M188" i="1" s="1"/>
  <c r="Q188" i="1"/>
  <c r="E189" i="1"/>
  <c r="F189" i="1" s="1"/>
  <c r="G189" i="1" s="1"/>
  <c r="M189" i="1" s="1"/>
  <c r="Q189" i="1"/>
  <c r="E190" i="1"/>
  <c r="F190" i="1" s="1"/>
  <c r="G190" i="1" s="1"/>
  <c r="M190" i="1"/>
  <c r="Q190" i="1"/>
  <c r="E191" i="1"/>
  <c r="F191" i="1" s="1"/>
  <c r="G191" i="1" s="1"/>
  <c r="M191" i="1" s="1"/>
  <c r="Q191" i="1"/>
  <c r="E192" i="1"/>
  <c r="F192" i="1"/>
  <c r="G192" i="1" s="1"/>
  <c r="M192" i="1" s="1"/>
  <c r="Q192" i="1"/>
  <c r="E193" i="1"/>
  <c r="F193" i="1" s="1"/>
  <c r="G193" i="1" s="1"/>
  <c r="M193" i="1" s="1"/>
  <c r="Q193" i="1"/>
  <c r="E194" i="1"/>
  <c r="F194" i="1" s="1"/>
  <c r="G194" i="1" s="1"/>
  <c r="M194" i="1" s="1"/>
  <c r="Q194" i="1"/>
  <c r="E195" i="1"/>
  <c r="F195" i="1" s="1"/>
  <c r="G195" i="1" s="1"/>
  <c r="M195" i="1" s="1"/>
  <c r="Q195" i="1"/>
  <c r="E196" i="1"/>
  <c r="F196" i="1" s="1"/>
  <c r="G196" i="1" s="1"/>
  <c r="M196" i="1" s="1"/>
  <c r="Q196" i="1"/>
  <c r="E197" i="1"/>
  <c r="F197" i="1" s="1"/>
  <c r="G197" i="1" s="1"/>
  <c r="M197" i="1" s="1"/>
  <c r="Q197" i="1"/>
  <c r="E198" i="1"/>
  <c r="F198" i="1" s="1"/>
  <c r="G198" i="1" s="1"/>
  <c r="M198" i="1" s="1"/>
  <c r="Q198" i="1"/>
  <c r="E199" i="1"/>
  <c r="F199" i="1" s="1"/>
  <c r="G199" i="1" s="1"/>
  <c r="M199" i="1" s="1"/>
  <c r="Q199" i="1"/>
  <c r="E200" i="1"/>
  <c r="F200" i="1"/>
  <c r="G200" i="1" s="1"/>
  <c r="M200" i="1" s="1"/>
  <c r="Q200" i="1"/>
  <c r="E201" i="1"/>
  <c r="F201" i="1" s="1"/>
  <c r="G201" i="1" s="1"/>
  <c r="M201" i="1" s="1"/>
  <c r="Q201" i="1"/>
  <c r="E202" i="1"/>
  <c r="F202" i="1" s="1"/>
  <c r="G202" i="1" s="1"/>
  <c r="M202" i="1" s="1"/>
  <c r="Q202" i="1"/>
  <c r="E203" i="1"/>
  <c r="F203" i="1"/>
  <c r="G203" i="1" s="1"/>
  <c r="M203" i="1" s="1"/>
  <c r="Q203" i="1"/>
  <c r="E204" i="1"/>
  <c r="F204" i="1" s="1"/>
  <c r="G204" i="1" s="1"/>
  <c r="M204" i="1" s="1"/>
  <c r="Q204" i="1"/>
  <c r="E205" i="1"/>
  <c r="F205" i="1" s="1"/>
  <c r="G205" i="1" s="1"/>
  <c r="M205" i="1" s="1"/>
  <c r="Q205" i="1"/>
  <c r="E206" i="1"/>
  <c r="F206" i="1" s="1"/>
  <c r="G206" i="1" s="1"/>
  <c r="M206" i="1" s="1"/>
  <c r="Q206" i="1"/>
  <c r="E207" i="1"/>
  <c r="F207" i="1" s="1"/>
  <c r="G207" i="1" s="1"/>
  <c r="M207" i="1" s="1"/>
  <c r="Q207" i="1"/>
  <c r="E208" i="1"/>
  <c r="F208" i="1" s="1"/>
  <c r="G208" i="1" s="1"/>
  <c r="M208" i="1" s="1"/>
  <c r="Q208" i="1"/>
  <c r="E209" i="1"/>
  <c r="F209" i="1" s="1"/>
  <c r="G209" i="1" s="1"/>
  <c r="M209" i="1" s="1"/>
  <c r="Q209" i="1"/>
  <c r="E210" i="1"/>
  <c r="F210" i="1" s="1"/>
  <c r="G210" i="1" s="1"/>
  <c r="M210" i="1" s="1"/>
  <c r="Q210" i="1"/>
  <c r="E211" i="1"/>
  <c r="F211" i="1" s="1"/>
  <c r="G211" i="1" s="1"/>
  <c r="M211" i="1" s="1"/>
  <c r="Q211" i="1"/>
  <c r="E212" i="1"/>
  <c r="F212" i="1" s="1"/>
  <c r="G212" i="1" s="1"/>
  <c r="M212" i="1" s="1"/>
  <c r="Q212" i="1"/>
  <c r="E213" i="1"/>
  <c r="F213" i="1" s="1"/>
  <c r="G213" i="1" s="1"/>
  <c r="M213" i="1"/>
  <c r="Q213" i="1"/>
  <c r="E214" i="1"/>
  <c r="F214" i="1" s="1"/>
  <c r="G214" i="1" s="1"/>
  <c r="M214" i="1"/>
  <c r="Q214" i="1"/>
  <c r="E215" i="1"/>
  <c r="F215" i="1" s="1"/>
  <c r="G215" i="1" s="1"/>
  <c r="M215" i="1" s="1"/>
  <c r="Q215" i="1"/>
  <c r="E216" i="1"/>
  <c r="F216" i="1"/>
  <c r="G216" i="1" s="1"/>
  <c r="M216" i="1" s="1"/>
  <c r="Q216" i="1"/>
  <c r="E217" i="1"/>
  <c r="F217" i="1" s="1"/>
  <c r="G217" i="1" s="1"/>
  <c r="M217" i="1" s="1"/>
  <c r="Q217" i="1"/>
  <c r="E218" i="1"/>
  <c r="F218" i="1" s="1"/>
  <c r="G218" i="1" s="1"/>
  <c r="M218" i="1" s="1"/>
  <c r="Q218" i="1"/>
  <c r="E219" i="1"/>
  <c r="F219" i="1"/>
  <c r="G219" i="1" s="1"/>
  <c r="M219" i="1" s="1"/>
  <c r="Q219" i="1"/>
  <c r="E220" i="1"/>
  <c r="F220" i="1"/>
  <c r="G220" i="1" s="1"/>
  <c r="M220" i="1" s="1"/>
  <c r="Q220" i="1"/>
  <c r="E221" i="1"/>
  <c r="F221" i="1" s="1"/>
  <c r="G221" i="1" s="1"/>
  <c r="M221" i="1" s="1"/>
  <c r="Q221" i="1"/>
  <c r="E222" i="1"/>
  <c r="F222" i="1" s="1"/>
  <c r="G222" i="1" s="1"/>
  <c r="M222" i="1" s="1"/>
  <c r="Q222" i="1"/>
  <c r="E223" i="1"/>
  <c r="F223" i="1"/>
  <c r="G223" i="1" s="1"/>
  <c r="M223" i="1" s="1"/>
  <c r="Q223" i="1"/>
  <c r="E224" i="1"/>
  <c r="F224" i="1" s="1"/>
  <c r="G224" i="1" s="1"/>
  <c r="M224" i="1" s="1"/>
  <c r="Q224" i="1"/>
  <c r="E225" i="1"/>
  <c r="F225" i="1" s="1"/>
  <c r="G225" i="1" s="1"/>
  <c r="M225" i="1" s="1"/>
  <c r="Q225" i="1"/>
  <c r="E226" i="1"/>
  <c r="F226" i="1"/>
  <c r="G226" i="1" s="1"/>
  <c r="M226" i="1" s="1"/>
  <c r="Q226" i="1"/>
  <c r="E227" i="1"/>
  <c r="F227" i="1" s="1"/>
  <c r="G227" i="1" s="1"/>
  <c r="M227" i="1" s="1"/>
  <c r="Q227" i="1"/>
  <c r="E228" i="1"/>
  <c r="F228" i="1" s="1"/>
  <c r="G228" i="1" s="1"/>
  <c r="M228" i="1" s="1"/>
  <c r="Q228" i="1"/>
  <c r="E229" i="1"/>
  <c r="F229" i="1" s="1"/>
  <c r="G229" i="1" s="1"/>
  <c r="M229" i="1" s="1"/>
  <c r="Q229" i="1"/>
  <c r="E230" i="1"/>
  <c r="F230" i="1"/>
  <c r="G230" i="1" s="1"/>
  <c r="M230" i="1"/>
  <c r="Q230" i="1"/>
  <c r="E231" i="1"/>
  <c r="F231" i="1" s="1"/>
  <c r="G231" i="1" s="1"/>
  <c r="M231" i="1" s="1"/>
  <c r="Q231" i="1"/>
  <c r="E232" i="1"/>
  <c r="F232" i="1" s="1"/>
  <c r="G232" i="1" s="1"/>
  <c r="M232" i="1" s="1"/>
  <c r="Q232" i="1"/>
  <c r="E233" i="1"/>
  <c r="F233" i="1" s="1"/>
  <c r="G233" i="1"/>
  <c r="M233" i="1" s="1"/>
  <c r="Q233" i="1"/>
  <c r="E234" i="1"/>
  <c r="F234" i="1" s="1"/>
  <c r="G234" i="1" s="1"/>
  <c r="M234" i="1" s="1"/>
  <c r="Q234" i="1"/>
  <c r="E235" i="1"/>
  <c r="F235" i="1" s="1"/>
  <c r="G235" i="1" s="1"/>
  <c r="M235" i="1" s="1"/>
  <c r="Q235" i="1"/>
  <c r="E236" i="1"/>
  <c r="F236" i="1" s="1"/>
  <c r="G236" i="1" s="1"/>
  <c r="M236" i="1" s="1"/>
  <c r="Q236" i="1"/>
  <c r="E237" i="1"/>
  <c r="F237" i="1" s="1"/>
  <c r="G237" i="1"/>
  <c r="M237" i="1" s="1"/>
  <c r="Q237" i="1"/>
  <c r="E238" i="1"/>
  <c r="F238" i="1" s="1"/>
  <c r="G238" i="1" s="1"/>
  <c r="M238" i="1" s="1"/>
  <c r="Q238" i="1"/>
  <c r="E239" i="1"/>
  <c r="F239" i="1" s="1"/>
  <c r="G239" i="1" s="1"/>
  <c r="M239" i="1" s="1"/>
  <c r="Q239" i="1"/>
  <c r="E240" i="1"/>
  <c r="F240" i="1" s="1"/>
  <c r="G240" i="1" s="1"/>
  <c r="M240" i="1" s="1"/>
  <c r="Q240" i="1"/>
  <c r="E241" i="1"/>
  <c r="F241" i="1" s="1"/>
  <c r="G241" i="1" s="1"/>
  <c r="M241" i="1" s="1"/>
  <c r="Q241" i="1"/>
  <c r="E242" i="1"/>
  <c r="F242" i="1" s="1"/>
  <c r="G242" i="1" s="1"/>
  <c r="M242" i="1" s="1"/>
  <c r="Q242" i="1"/>
  <c r="E243" i="1"/>
  <c r="F243" i="1" s="1"/>
  <c r="G243" i="1" s="1"/>
  <c r="M243" i="1" s="1"/>
  <c r="Q243" i="1"/>
  <c r="E244" i="1"/>
  <c r="F244" i="1"/>
  <c r="G244" i="1" s="1"/>
  <c r="M244" i="1" s="1"/>
  <c r="Q244" i="1"/>
  <c r="E245" i="1"/>
  <c r="F245" i="1" s="1"/>
  <c r="G245" i="1" s="1"/>
  <c r="M245" i="1" s="1"/>
  <c r="Q245" i="1"/>
  <c r="E246" i="1"/>
  <c r="F246" i="1" s="1"/>
  <c r="G246" i="1" s="1"/>
  <c r="M246" i="1" s="1"/>
  <c r="Q246" i="1"/>
  <c r="E247" i="1"/>
  <c r="F247" i="1"/>
  <c r="G247" i="1" s="1"/>
  <c r="M247" i="1" s="1"/>
  <c r="Q247" i="1"/>
  <c r="E248" i="1"/>
  <c r="F248" i="1" s="1"/>
  <c r="G248" i="1" s="1"/>
  <c r="M248" i="1" s="1"/>
  <c r="Q248" i="1"/>
  <c r="E249" i="1"/>
  <c r="F249" i="1" s="1"/>
  <c r="G249" i="1"/>
  <c r="M249" i="1" s="1"/>
  <c r="Q249" i="1"/>
  <c r="E250" i="1"/>
  <c r="F250" i="1"/>
  <c r="G250" i="1" s="1"/>
  <c r="M250" i="1" s="1"/>
  <c r="Q250" i="1"/>
  <c r="E251" i="1"/>
  <c r="F251" i="1"/>
  <c r="G251" i="1"/>
  <c r="M251" i="1" s="1"/>
  <c r="Q251" i="1"/>
  <c r="E252" i="1"/>
  <c r="F252" i="1" s="1"/>
  <c r="G252" i="1" s="1"/>
  <c r="M252" i="1" s="1"/>
  <c r="Q252" i="1"/>
  <c r="E253" i="1"/>
  <c r="F253" i="1" s="1"/>
  <c r="G253" i="1" s="1"/>
  <c r="M253" i="1" s="1"/>
  <c r="Q253" i="1"/>
  <c r="E254" i="1"/>
  <c r="F254" i="1" s="1"/>
  <c r="G254" i="1" s="1"/>
  <c r="M254" i="1" s="1"/>
  <c r="Q254" i="1"/>
  <c r="E255" i="1"/>
  <c r="F255" i="1" s="1"/>
  <c r="G255" i="1" s="1"/>
  <c r="M255" i="1" s="1"/>
  <c r="Q255" i="1"/>
  <c r="E256" i="1"/>
  <c r="F256" i="1"/>
  <c r="G256" i="1"/>
  <c r="M256" i="1" s="1"/>
  <c r="Q256" i="1"/>
  <c r="E257" i="1"/>
  <c r="F257" i="1" s="1"/>
  <c r="G257" i="1"/>
  <c r="M257" i="1" s="1"/>
  <c r="Q257" i="1"/>
  <c r="E258" i="1"/>
  <c r="F258" i="1" s="1"/>
  <c r="G258" i="1" s="1"/>
  <c r="M258" i="1" s="1"/>
  <c r="Q258" i="1"/>
  <c r="E259" i="1"/>
  <c r="F259" i="1" s="1"/>
  <c r="G259" i="1" s="1"/>
  <c r="M259" i="1" s="1"/>
  <c r="Q259" i="1"/>
  <c r="E260" i="1"/>
  <c r="F260" i="1" s="1"/>
  <c r="G260" i="1" s="1"/>
  <c r="M260" i="1" s="1"/>
  <c r="Q260" i="1"/>
  <c r="E261" i="1"/>
  <c r="F261" i="1" s="1"/>
  <c r="G261" i="1" s="1"/>
  <c r="M261" i="1" s="1"/>
  <c r="Q261" i="1"/>
  <c r="E262" i="1"/>
  <c r="F262" i="1"/>
  <c r="G262" i="1" s="1"/>
  <c r="M262" i="1"/>
  <c r="Q262" i="1"/>
  <c r="E263" i="1"/>
  <c r="F263" i="1" s="1"/>
  <c r="G263" i="1" s="1"/>
  <c r="M263" i="1" s="1"/>
  <c r="Q263" i="1"/>
  <c r="E264" i="1"/>
  <c r="F264" i="1"/>
  <c r="G264" i="1" s="1"/>
  <c r="M264" i="1" s="1"/>
  <c r="Q264" i="1"/>
  <c r="E265" i="1"/>
  <c r="F265" i="1" s="1"/>
  <c r="G265" i="1"/>
  <c r="M265" i="1" s="1"/>
  <c r="Q265" i="1"/>
  <c r="E266" i="1"/>
  <c r="F266" i="1" s="1"/>
  <c r="G266" i="1" s="1"/>
  <c r="M266" i="1" s="1"/>
  <c r="Q266" i="1"/>
  <c r="E267" i="1"/>
  <c r="F267" i="1" s="1"/>
  <c r="G267" i="1" s="1"/>
  <c r="M267" i="1" s="1"/>
  <c r="Q267" i="1"/>
  <c r="E268" i="1"/>
  <c r="F268" i="1" s="1"/>
  <c r="G268" i="1" s="1"/>
  <c r="M268" i="1" s="1"/>
  <c r="Q268" i="1"/>
  <c r="E269" i="1"/>
  <c r="F269" i="1" s="1"/>
  <c r="G269" i="1" s="1"/>
  <c r="M269" i="1" s="1"/>
  <c r="Q269" i="1"/>
  <c r="E270" i="1"/>
  <c r="F270" i="1" s="1"/>
  <c r="G270" i="1" s="1"/>
  <c r="M270" i="1" s="1"/>
  <c r="Q270" i="1"/>
  <c r="E271" i="1"/>
  <c r="F271" i="1" s="1"/>
  <c r="G271" i="1" s="1"/>
  <c r="M271" i="1" s="1"/>
  <c r="Q271" i="1"/>
  <c r="E272" i="1"/>
  <c r="F272" i="1"/>
  <c r="G272" i="1"/>
  <c r="M272" i="1" s="1"/>
  <c r="Q272" i="1"/>
  <c r="E273" i="1"/>
  <c r="F273" i="1" s="1"/>
  <c r="G273" i="1" s="1"/>
  <c r="M273" i="1" s="1"/>
  <c r="Q273" i="1"/>
  <c r="E274" i="1"/>
  <c r="F274" i="1"/>
  <c r="G274" i="1" s="1"/>
  <c r="M274" i="1" s="1"/>
  <c r="Q274" i="1"/>
  <c r="E275" i="1"/>
  <c r="F275" i="1"/>
  <c r="G275" i="1"/>
  <c r="M275" i="1" s="1"/>
  <c r="Q275" i="1"/>
  <c r="E276" i="1"/>
  <c r="F276" i="1" s="1"/>
  <c r="G276" i="1" s="1"/>
  <c r="M276" i="1" s="1"/>
  <c r="Q276" i="1"/>
  <c r="E277" i="1"/>
  <c r="F277" i="1"/>
  <c r="G277" i="1" s="1"/>
  <c r="M277" i="1" s="1"/>
  <c r="Q277" i="1"/>
  <c r="E278" i="1"/>
  <c r="F278" i="1"/>
  <c r="G278" i="1" s="1"/>
  <c r="M278" i="1" s="1"/>
  <c r="Q278" i="1"/>
  <c r="E279" i="1"/>
  <c r="F279" i="1" s="1"/>
  <c r="G279" i="1"/>
  <c r="M279" i="1" s="1"/>
  <c r="Q279" i="1"/>
  <c r="E280" i="1"/>
  <c r="F280" i="1"/>
  <c r="G280" i="1" s="1"/>
  <c r="M280" i="1" s="1"/>
  <c r="Q280" i="1"/>
  <c r="E281" i="1"/>
  <c r="F281" i="1" s="1"/>
  <c r="G281" i="1" s="1"/>
  <c r="M281" i="1" s="1"/>
  <c r="Q281" i="1"/>
  <c r="E282" i="1"/>
  <c r="F282" i="1"/>
  <c r="G282" i="1" s="1"/>
  <c r="M282" i="1" s="1"/>
  <c r="Q282" i="1"/>
  <c r="E283" i="1"/>
  <c r="F283" i="1"/>
  <c r="G283" i="1"/>
  <c r="M283" i="1" s="1"/>
  <c r="Q283" i="1"/>
  <c r="E284" i="1"/>
  <c r="F284" i="1" s="1"/>
  <c r="G284" i="1" s="1"/>
  <c r="M284" i="1" s="1"/>
  <c r="Q284" i="1"/>
  <c r="E285" i="1"/>
  <c r="F285" i="1" s="1"/>
  <c r="G285" i="1" s="1"/>
  <c r="M285" i="1" s="1"/>
  <c r="Q285" i="1"/>
  <c r="E286" i="1"/>
  <c r="F286" i="1"/>
  <c r="G286" i="1" s="1"/>
  <c r="M286" i="1" s="1"/>
  <c r="Q286" i="1"/>
  <c r="E287" i="1"/>
  <c r="F287" i="1" s="1"/>
  <c r="G287" i="1" s="1"/>
  <c r="M287" i="1" s="1"/>
  <c r="Q287" i="1"/>
  <c r="E288" i="1"/>
  <c r="F288" i="1"/>
  <c r="G288" i="1" s="1"/>
  <c r="M288" i="1" s="1"/>
  <c r="Q288" i="1"/>
  <c r="E289" i="1"/>
  <c r="F289" i="1" s="1"/>
  <c r="G289" i="1" s="1"/>
  <c r="M289" i="1" s="1"/>
  <c r="Q289" i="1"/>
  <c r="E290" i="1"/>
  <c r="F290" i="1" s="1"/>
  <c r="G290" i="1" s="1"/>
  <c r="M290" i="1" s="1"/>
  <c r="Q290" i="1"/>
  <c r="E291" i="1"/>
  <c r="F291" i="1"/>
  <c r="G291" i="1"/>
  <c r="M291" i="1" s="1"/>
  <c r="Q291" i="1"/>
  <c r="E293" i="1"/>
  <c r="F293" i="1" s="1"/>
  <c r="G293" i="1" s="1"/>
  <c r="M293" i="1" s="1"/>
  <c r="Q293" i="1"/>
  <c r="E294" i="1"/>
  <c r="F294" i="1"/>
  <c r="G294" i="1" s="1"/>
  <c r="M294" i="1" s="1"/>
  <c r="Q294" i="1"/>
  <c r="E295" i="1"/>
  <c r="F295" i="1"/>
  <c r="G295" i="1" s="1"/>
  <c r="M295" i="1" s="1"/>
  <c r="Q295" i="1"/>
  <c r="E296" i="1"/>
  <c r="F296" i="1" s="1"/>
  <c r="G296" i="1"/>
  <c r="M296" i="1" s="1"/>
  <c r="Q296" i="1"/>
  <c r="E297" i="1"/>
  <c r="F297" i="1" s="1"/>
  <c r="G297" i="1" s="1"/>
  <c r="M297" i="1" s="1"/>
  <c r="Q297" i="1"/>
  <c r="E298" i="1"/>
  <c r="F298" i="1" s="1"/>
  <c r="G298" i="1" s="1"/>
  <c r="M298" i="1" s="1"/>
  <c r="Q298" i="1"/>
  <c r="E299" i="1"/>
  <c r="F299" i="1" s="1"/>
  <c r="G299" i="1" s="1"/>
  <c r="M299" i="1" s="1"/>
  <c r="Q299" i="1"/>
  <c r="E300" i="1"/>
  <c r="F300" i="1"/>
  <c r="G300" i="1"/>
  <c r="M300" i="1" s="1"/>
  <c r="Q300" i="1"/>
  <c r="E301" i="1"/>
  <c r="F301" i="1" s="1"/>
  <c r="G301" i="1" s="1"/>
  <c r="M301" i="1"/>
  <c r="Q301" i="1"/>
  <c r="E302" i="1"/>
  <c r="F302" i="1" s="1"/>
  <c r="G302" i="1" s="1"/>
  <c r="M302" i="1" s="1"/>
  <c r="Q302" i="1"/>
  <c r="E306" i="1"/>
  <c r="F306" i="1"/>
  <c r="G306" i="1" s="1"/>
  <c r="M306" i="1" s="1"/>
  <c r="Q306" i="1"/>
  <c r="E307" i="1"/>
  <c r="F307" i="1" s="1"/>
  <c r="G307" i="1" s="1"/>
  <c r="M307" i="1" s="1"/>
  <c r="Q307" i="1"/>
  <c r="E308" i="1"/>
  <c r="F308" i="1"/>
  <c r="G308" i="1" s="1"/>
  <c r="M308" i="1" s="1"/>
  <c r="Q308" i="1"/>
  <c r="E309" i="1"/>
  <c r="F309" i="1" s="1"/>
  <c r="G309" i="1" s="1"/>
  <c r="M309" i="1" s="1"/>
  <c r="Q309" i="1"/>
  <c r="E310" i="1"/>
  <c r="F310" i="1" s="1"/>
  <c r="G310" i="1" s="1"/>
  <c r="M310" i="1" s="1"/>
  <c r="Q310" i="1"/>
  <c r="E311" i="1"/>
  <c r="F311" i="1"/>
  <c r="G311" i="1"/>
  <c r="M311" i="1" s="1"/>
  <c r="Q311" i="1"/>
  <c r="E312" i="1"/>
  <c r="F312" i="1" s="1"/>
  <c r="G312" i="1" s="1"/>
  <c r="M312" i="1" s="1"/>
  <c r="Q312" i="1"/>
  <c r="E313" i="1"/>
  <c r="F313" i="1"/>
  <c r="G313" i="1" s="1"/>
  <c r="M313" i="1" s="1"/>
  <c r="Q313" i="1"/>
  <c r="E314" i="1"/>
  <c r="F314" i="1"/>
  <c r="G314" i="1" s="1"/>
  <c r="M314" i="1" s="1"/>
  <c r="Q314" i="1"/>
  <c r="E315" i="1"/>
  <c r="F315" i="1" s="1"/>
  <c r="G315" i="1"/>
  <c r="M315" i="1" s="1"/>
  <c r="Q315" i="1"/>
  <c r="E316" i="1"/>
  <c r="F316" i="1"/>
  <c r="G316" i="1" s="1"/>
  <c r="M316" i="1"/>
  <c r="Q316" i="1"/>
  <c r="E317" i="1"/>
  <c r="F317" i="1" s="1"/>
  <c r="G317" i="1" s="1"/>
  <c r="M317" i="1" s="1"/>
  <c r="Q317" i="1"/>
  <c r="E318" i="1"/>
  <c r="F318" i="1"/>
  <c r="G318" i="1" s="1"/>
  <c r="M318" i="1" s="1"/>
  <c r="Q318" i="1"/>
  <c r="E319" i="1"/>
  <c r="F319" i="1"/>
  <c r="G319" i="1" s="1"/>
  <c r="M319" i="1" s="1"/>
  <c r="Q319" i="1"/>
  <c r="E320" i="1"/>
  <c r="F320" i="1" s="1"/>
  <c r="G320" i="1"/>
  <c r="M320" i="1" s="1"/>
  <c r="Q320" i="1"/>
  <c r="E321" i="1"/>
  <c r="F321" i="1" s="1"/>
  <c r="G321" i="1" s="1"/>
  <c r="M321" i="1" s="1"/>
  <c r="Q321" i="1"/>
  <c r="E322" i="1"/>
  <c r="F322" i="1"/>
  <c r="G322" i="1" s="1"/>
  <c r="M322" i="1" s="1"/>
  <c r="Q322" i="1"/>
  <c r="E323" i="1"/>
  <c r="F323" i="1" s="1"/>
  <c r="G323" i="1" s="1"/>
  <c r="M323" i="1" s="1"/>
  <c r="Q323" i="1"/>
  <c r="E324" i="1"/>
  <c r="F324" i="1" s="1"/>
  <c r="G324" i="1" s="1"/>
  <c r="M324" i="1" s="1"/>
  <c r="Q324" i="1"/>
  <c r="E325" i="1"/>
  <c r="F325" i="1" s="1"/>
  <c r="G325" i="1" s="1"/>
  <c r="M325" i="1" s="1"/>
  <c r="Q325" i="1"/>
  <c r="E326" i="1"/>
  <c r="F326" i="1" s="1"/>
  <c r="G326" i="1" s="1"/>
  <c r="M326" i="1" s="1"/>
  <c r="Q326" i="1"/>
  <c r="E327" i="1"/>
  <c r="F327" i="1"/>
  <c r="G327" i="1" s="1"/>
  <c r="M327" i="1" s="1"/>
  <c r="Q327" i="1"/>
  <c r="E328" i="1"/>
  <c r="F328" i="1" s="1"/>
  <c r="G328" i="1" s="1"/>
  <c r="M328" i="1" s="1"/>
  <c r="Q328" i="1"/>
  <c r="E329" i="1"/>
  <c r="F329" i="1"/>
  <c r="G329" i="1" s="1"/>
  <c r="M329" i="1" s="1"/>
  <c r="Q329" i="1"/>
  <c r="E330" i="1"/>
  <c r="F330" i="1" s="1"/>
  <c r="G330" i="1" s="1"/>
  <c r="M330" i="1" s="1"/>
  <c r="Q330" i="1"/>
  <c r="E331" i="1"/>
  <c r="F331" i="1" s="1"/>
  <c r="G331" i="1" s="1"/>
  <c r="M331" i="1" s="1"/>
  <c r="Q331" i="1"/>
  <c r="E332" i="1"/>
  <c r="F332" i="1" s="1"/>
  <c r="G332" i="1" s="1"/>
  <c r="M332" i="1" s="1"/>
  <c r="Q332" i="1"/>
  <c r="E333" i="1"/>
  <c r="F333" i="1" s="1"/>
  <c r="G333" i="1"/>
  <c r="M333" i="1" s="1"/>
  <c r="Q333" i="1"/>
  <c r="E334" i="1"/>
  <c r="F334" i="1" s="1"/>
  <c r="G334" i="1" s="1"/>
  <c r="M334" i="1" s="1"/>
  <c r="Q334" i="1"/>
  <c r="E335" i="1"/>
  <c r="F335" i="1" s="1"/>
  <c r="G335" i="1" s="1"/>
  <c r="M335" i="1" s="1"/>
  <c r="Q335" i="1"/>
  <c r="E336" i="1"/>
  <c r="F336" i="1" s="1"/>
  <c r="G336" i="1"/>
  <c r="M336" i="1" s="1"/>
  <c r="Q336" i="1"/>
  <c r="E337" i="1"/>
  <c r="F337" i="1" s="1"/>
  <c r="G337" i="1" s="1"/>
  <c r="M337" i="1" s="1"/>
  <c r="Q337" i="1"/>
  <c r="E338" i="1"/>
  <c r="F338" i="1" s="1"/>
  <c r="G338" i="1" s="1"/>
  <c r="M338" i="1" s="1"/>
  <c r="Q338" i="1"/>
  <c r="E339" i="1"/>
  <c r="F339" i="1" s="1"/>
  <c r="G339" i="1" s="1"/>
  <c r="M339" i="1" s="1"/>
  <c r="Q339" i="1"/>
  <c r="E340" i="1"/>
  <c r="F340" i="1" s="1"/>
  <c r="G340" i="1" s="1"/>
  <c r="M340" i="1" s="1"/>
  <c r="Q340" i="1"/>
  <c r="E341" i="1"/>
  <c r="F341" i="1" s="1"/>
  <c r="G341" i="1"/>
  <c r="M341" i="1" s="1"/>
  <c r="Q341" i="1"/>
  <c r="E342" i="1"/>
  <c r="F342" i="1"/>
  <c r="G342" i="1" s="1"/>
  <c r="M342" i="1" s="1"/>
  <c r="Q342" i="1"/>
  <c r="E343" i="1"/>
  <c r="F343" i="1"/>
  <c r="G343" i="1" s="1"/>
  <c r="M343" i="1" s="1"/>
  <c r="Q343" i="1"/>
  <c r="E344" i="1"/>
  <c r="F344" i="1" s="1"/>
  <c r="G344" i="1"/>
  <c r="M344" i="1" s="1"/>
  <c r="Q344" i="1"/>
  <c r="E345" i="1"/>
  <c r="F345" i="1" s="1"/>
  <c r="G345" i="1" s="1"/>
  <c r="M345" i="1" s="1"/>
  <c r="Q345" i="1"/>
  <c r="E346" i="1"/>
  <c r="F346" i="1"/>
  <c r="G346" i="1" s="1"/>
  <c r="M346" i="1" s="1"/>
  <c r="Q346" i="1"/>
  <c r="E347" i="1"/>
  <c r="F347" i="1" s="1"/>
  <c r="G347" i="1"/>
  <c r="M347" i="1" s="1"/>
  <c r="Q347" i="1"/>
  <c r="E348" i="1"/>
  <c r="F348" i="1" s="1"/>
  <c r="G348" i="1" s="1"/>
  <c r="M348" i="1" s="1"/>
  <c r="Q348" i="1"/>
  <c r="E349" i="1"/>
  <c r="F349" i="1" s="1"/>
  <c r="G349" i="1"/>
  <c r="M349" i="1" s="1"/>
  <c r="Q349" i="1"/>
  <c r="E350" i="1"/>
  <c r="F350" i="1" s="1"/>
  <c r="G350" i="1" s="1"/>
  <c r="M350" i="1" s="1"/>
  <c r="Q350" i="1"/>
  <c r="E351" i="1"/>
  <c r="F351" i="1"/>
  <c r="G351" i="1" s="1"/>
  <c r="M351" i="1" s="1"/>
  <c r="Q351" i="1"/>
  <c r="E352" i="1"/>
  <c r="F352" i="1"/>
  <c r="G352" i="1" s="1"/>
  <c r="M352" i="1" s="1"/>
  <c r="Q352" i="1"/>
  <c r="E353" i="1"/>
  <c r="F353" i="1" s="1"/>
  <c r="G353" i="1" s="1"/>
  <c r="M353" i="1" s="1"/>
  <c r="Q353" i="1"/>
  <c r="E354" i="1"/>
  <c r="F354" i="1" s="1"/>
  <c r="G354" i="1" s="1"/>
  <c r="M354" i="1" s="1"/>
  <c r="Q354" i="1"/>
  <c r="E355" i="1"/>
  <c r="F355" i="1" s="1"/>
  <c r="G355" i="1" s="1"/>
  <c r="M355" i="1" s="1"/>
  <c r="Q355" i="1"/>
  <c r="E356" i="1"/>
  <c r="F356" i="1"/>
  <c r="G356" i="1" s="1"/>
  <c r="M356" i="1" s="1"/>
  <c r="Q356" i="1"/>
  <c r="E357" i="1"/>
  <c r="F357" i="1" s="1"/>
  <c r="G357" i="1"/>
  <c r="M357" i="1" s="1"/>
  <c r="Q357" i="1"/>
  <c r="E358" i="1"/>
  <c r="F358" i="1" s="1"/>
  <c r="G358" i="1" s="1"/>
  <c r="M358" i="1" s="1"/>
  <c r="Q358" i="1"/>
  <c r="E359" i="1"/>
  <c r="F359" i="1" s="1"/>
  <c r="G359" i="1" s="1"/>
  <c r="M359" i="1" s="1"/>
  <c r="Q359" i="1"/>
  <c r="E360" i="1"/>
  <c r="F360" i="1" s="1"/>
  <c r="G360" i="1" s="1"/>
  <c r="M360" i="1" s="1"/>
  <c r="Q360" i="1"/>
  <c r="E361" i="1"/>
  <c r="F361" i="1" s="1"/>
  <c r="G361" i="1" s="1"/>
  <c r="M361" i="1" s="1"/>
  <c r="Q361" i="1"/>
  <c r="E362" i="1"/>
  <c r="F362" i="1"/>
  <c r="G362" i="1" s="1"/>
  <c r="M362" i="1" s="1"/>
  <c r="Q362" i="1"/>
  <c r="E363" i="1"/>
  <c r="F363" i="1" s="1"/>
  <c r="G363" i="1" s="1"/>
  <c r="M363" i="1" s="1"/>
  <c r="Q363" i="1"/>
  <c r="E364" i="1"/>
  <c r="F364" i="1" s="1"/>
  <c r="G364" i="1" s="1"/>
  <c r="M364" i="1"/>
  <c r="Q364" i="1"/>
  <c r="E365" i="1"/>
  <c r="F365" i="1"/>
  <c r="G365" i="1" s="1"/>
  <c r="M365" i="1" s="1"/>
  <c r="Q365" i="1"/>
  <c r="E366" i="1"/>
  <c r="F366" i="1" s="1"/>
  <c r="G366" i="1" s="1"/>
  <c r="M366" i="1" s="1"/>
  <c r="Q366" i="1"/>
  <c r="E367" i="1"/>
  <c r="F367" i="1" s="1"/>
  <c r="G367" i="1" s="1"/>
  <c r="M367" i="1" s="1"/>
  <c r="Q367" i="1"/>
  <c r="E368" i="1"/>
  <c r="F368" i="1" s="1"/>
  <c r="G368" i="1" s="1"/>
  <c r="M368" i="1" s="1"/>
  <c r="Q368" i="1"/>
  <c r="E369" i="1"/>
  <c r="F369" i="1" s="1"/>
  <c r="G369" i="1" s="1"/>
  <c r="M369" i="1" s="1"/>
  <c r="Q369" i="1"/>
  <c r="E370" i="1"/>
  <c r="F370" i="1"/>
  <c r="G370" i="1" s="1"/>
  <c r="M370" i="1" s="1"/>
  <c r="Q370" i="1"/>
  <c r="E371" i="1"/>
  <c r="F371" i="1"/>
  <c r="G371" i="1" s="1"/>
  <c r="M371" i="1" s="1"/>
  <c r="Q371" i="1"/>
  <c r="E372" i="1"/>
  <c r="F372" i="1" s="1"/>
  <c r="G372" i="1" s="1"/>
  <c r="M372" i="1" s="1"/>
  <c r="Q372" i="1"/>
  <c r="E373" i="1"/>
  <c r="F373" i="1"/>
  <c r="G373" i="1" s="1"/>
  <c r="M373" i="1" s="1"/>
  <c r="Q373" i="1"/>
  <c r="E374" i="1"/>
  <c r="F374" i="1" s="1"/>
  <c r="G374" i="1" s="1"/>
  <c r="M374" i="1" s="1"/>
  <c r="Q374" i="1"/>
  <c r="E375" i="1"/>
  <c r="F375" i="1" s="1"/>
  <c r="G375" i="1" s="1"/>
  <c r="M375" i="1" s="1"/>
  <c r="Q375" i="1"/>
  <c r="E376" i="1"/>
  <c r="F376" i="1" s="1"/>
  <c r="G376" i="1" s="1"/>
  <c r="M376" i="1" s="1"/>
  <c r="Q376" i="1"/>
  <c r="E377" i="1"/>
  <c r="F377" i="1" s="1"/>
  <c r="G377" i="1" s="1"/>
  <c r="M377" i="1" s="1"/>
  <c r="Q377" i="1"/>
  <c r="E378" i="1"/>
  <c r="F378" i="1" s="1"/>
  <c r="G378" i="1" s="1"/>
  <c r="M378" i="1" s="1"/>
  <c r="Q378" i="1"/>
  <c r="E379" i="1"/>
  <c r="F379" i="1" s="1"/>
  <c r="G379" i="1" s="1"/>
  <c r="M379" i="1" s="1"/>
  <c r="Q379" i="1"/>
  <c r="E380" i="1"/>
  <c r="F380" i="1" s="1"/>
  <c r="G380" i="1" s="1"/>
  <c r="M380" i="1" s="1"/>
  <c r="Q380" i="1"/>
  <c r="E381" i="1"/>
  <c r="F381" i="1" s="1"/>
  <c r="G381" i="1" s="1"/>
  <c r="M381" i="1" s="1"/>
  <c r="Q381" i="1"/>
  <c r="E382" i="1"/>
  <c r="F382" i="1" s="1"/>
  <c r="G382" i="1" s="1"/>
  <c r="M382" i="1" s="1"/>
  <c r="Q382" i="1"/>
  <c r="E383" i="1"/>
  <c r="F383" i="1" s="1"/>
  <c r="G383" i="1" s="1"/>
  <c r="M383" i="1" s="1"/>
  <c r="Q383" i="1"/>
  <c r="E384" i="1"/>
  <c r="F384" i="1"/>
  <c r="G384" i="1" s="1"/>
  <c r="M384" i="1" s="1"/>
  <c r="Q384" i="1"/>
  <c r="E385" i="1"/>
  <c r="F385" i="1" s="1"/>
  <c r="G385" i="1" s="1"/>
  <c r="M385" i="1" s="1"/>
  <c r="Q385" i="1"/>
  <c r="E386" i="1"/>
  <c r="F386" i="1"/>
  <c r="G386" i="1" s="1"/>
  <c r="M386" i="1" s="1"/>
  <c r="Q386" i="1"/>
  <c r="E387" i="1"/>
  <c r="F387" i="1"/>
  <c r="G387" i="1"/>
  <c r="M387" i="1" s="1"/>
  <c r="Q387" i="1"/>
  <c r="E388" i="1"/>
  <c r="F388" i="1" s="1"/>
  <c r="G388" i="1" s="1"/>
  <c r="M388" i="1" s="1"/>
  <c r="Q388" i="1"/>
  <c r="E389" i="1"/>
  <c r="F389" i="1" s="1"/>
  <c r="G389" i="1" s="1"/>
  <c r="M389" i="1" s="1"/>
  <c r="Q389" i="1"/>
  <c r="E390" i="1"/>
  <c r="F390" i="1" s="1"/>
  <c r="G390" i="1" s="1"/>
  <c r="M390" i="1" s="1"/>
  <c r="Q390" i="1"/>
  <c r="E391" i="1"/>
  <c r="F391" i="1" s="1"/>
  <c r="G391" i="1" s="1"/>
  <c r="M391" i="1" s="1"/>
  <c r="Q391" i="1"/>
  <c r="E392" i="1"/>
  <c r="F392" i="1"/>
  <c r="G392" i="1" s="1"/>
  <c r="M392" i="1" s="1"/>
  <c r="Q392" i="1"/>
  <c r="E393" i="1"/>
  <c r="F393" i="1" s="1"/>
  <c r="G393" i="1" s="1"/>
  <c r="M393" i="1" s="1"/>
  <c r="Q393" i="1"/>
  <c r="E394" i="1"/>
  <c r="F394" i="1"/>
  <c r="G394" i="1" s="1"/>
  <c r="M394" i="1" s="1"/>
  <c r="Q394" i="1"/>
  <c r="E395" i="1"/>
  <c r="F395" i="1"/>
  <c r="G395" i="1"/>
  <c r="M395" i="1" s="1"/>
  <c r="Q395" i="1"/>
  <c r="E396" i="1"/>
  <c r="F396" i="1" s="1"/>
  <c r="G396" i="1" s="1"/>
  <c r="M396" i="1" s="1"/>
  <c r="Q396" i="1"/>
  <c r="E397" i="1"/>
  <c r="F397" i="1" s="1"/>
  <c r="G397" i="1" s="1"/>
  <c r="M397" i="1" s="1"/>
  <c r="Q397" i="1"/>
  <c r="E398" i="1"/>
  <c r="F398" i="1" s="1"/>
  <c r="G398" i="1" s="1"/>
  <c r="M398" i="1" s="1"/>
  <c r="Q398" i="1"/>
  <c r="E399" i="1"/>
  <c r="F399" i="1" s="1"/>
  <c r="G399" i="1" s="1"/>
  <c r="M399" i="1" s="1"/>
  <c r="Q399" i="1"/>
  <c r="E400" i="1"/>
  <c r="F400" i="1"/>
  <c r="G400" i="1" s="1"/>
  <c r="M400" i="1" s="1"/>
  <c r="Q400" i="1"/>
  <c r="E401" i="1"/>
  <c r="F401" i="1"/>
  <c r="G401" i="1" s="1"/>
  <c r="M401" i="1" s="1"/>
  <c r="Q401" i="1"/>
  <c r="E402" i="1"/>
  <c r="F402" i="1" s="1"/>
  <c r="G402" i="1" s="1"/>
  <c r="M402" i="1" s="1"/>
  <c r="Q402" i="1"/>
  <c r="E403" i="1"/>
  <c r="F403" i="1"/>
  <c r="G403" i="1"/>
  <c r="M403" i="1" s="1"/>
  <c r="Q403" i="1"/>
  <c r="E404" i="1"/>
  <c r="F404" i="1" s="1"/>
  <c r="G404" i="1" s="1"/>
  <c r="M404" i="1" s="1"/>
  <c r="Q404" i="1"/>
  <c r="E405" i="1"/>
  <c r="F405" i="1" s="1"/>
  <c r="G405" i="1" s="1"/>
  <c r="M405" i="1" s="1"/>
  <c r="Q405" i="1"/>
  <c r="E406" i="1"/>
  <c r="F406" i="1" s="1"/>
  <c r="G406" i="1" s="1"/>
  <c r="M406" i="1" s="1"/>
  <c r="Q406" i="1"/>
  <c r="E407" i="1"/>
  <c r="F407" i="1" s="1"/>
  <c r="G407" i="1" s="1"/>
  <c r="M407" i="1" s="1"/>
  <c r="Q407" i="1"/>
  <c r="E408" i="1"/>
  <c r="F408" i="1" s="1"/>
  <c r="G408" i="1" s="1"/>
  <c r="M408" i="1" s="1"/>
  <c r="Q408" i="1"/>
  <c r="E409" i="1"/>
  <c r="F409" i="1" s="1"/>
  <c r="G409" i="1" s="1"/>
  <c r="M409" i="1" s="1"/>
  <c r="Q409" i="1"/>
  <c r="E410" i="1"/>
  <c r="F410" i="1" s="1"/>
  <c r="G410" i="1" s="1"/>
  <c r="M410" i="1" s="1"/>
  <c r="Q410" i="1"/>
  <c r="E411" i="1"/>
  <c r="F411" i="1"/>
  <c r="G411" i="1"/>
  <c r="M411" i="1" s="1"/>
  <c r="Q411" i="1"/>
  <c r="E412" i="1"/>
  <c r="F412" i="1" s="1"/>
  <c r="G412" i="1" s="1"/>
  <c r="M412" i="1" s="1"/>
  <c r="Q412" i="1"/>
  <c r="E413" i="1"/>
  <c r="F413" i="1" s="1"/>
  <c r="G413" i="1" s="1"/>
  <c r="M413" i="1" s="1"/>
  <c r="Q413" i="1"/>
  <c r="E414" i="1"/>
  <c r="F414" i="1" s="1"/>
  <c r="G414" i="1" s="1"/>
  <c r="M414" i="1" s="1"/>
  <c r="Q414" i="1"/>
  <c r="E415" i="1"/>
  <c r="F415" i="1" s="1"/>
  <c r="G415" i="1" s="1"/>
  <c r="M415" i="1" s="1"/>
  <c r="Q415" i="1"/>
  <c r="E416" i="1"/>
  <c r="F416" i="1" s="1"/>
  <c r="G416" i="1" s="1"/>
  <c r="M416" i="1" s="1"/>
  <c r="Q416" i="1"/>
  <c r="E417" i="1"/>
  <c r="F417" i="1" s="1"/>
  <c r="G417" i="1" s="1"/>
  <c r="M417" i="1" s="1"/>
  <c r="Q417" i="1"/>
  <c r="E418" i="1"/>
  <c r="F418" i="1"/>
  <c r="G418" i="1" s="1"/>
  <c r="M418" i="1" s="1"/>
  <c r="Q418" i="1"/>
  <c r="E419" i="1"/>
  <c r="F419" i="1"/>
  <c r="G419" i="1" s="1"/>
  <c r="M419" i="1" s="1"/>
  <c r="Q419" i="1"/>
  <c r="E420" i="1"/>
  <c r="F420" i="1" s="1"/>
  <c r="G420" i="1" s="1"/>
  <c r="M420" i="1" s="1"/>
  <c r="Q420" i="1"/>
  <c r="E421" i="1"/>
  <c r="F421" i="1"/>
  <c r="G421" i="1" s="1"/>
  <c r="M421" i="1" s="1"/>
  <c r="Q421" i="1"/>
  <c r="E422" i="1"/>
  <c r="F422" i="1" s="1"/>
  <c r="G422" i="1" s="1"/>
  <c r="M422" i="1" s="1"/>
  <c r="Q422" i="1"/>
  <c r="E423" i="1"/>
  <c r="F423" i="1" s="1"/>
  <c r="G423" i="1" s="1"/>
  <c r="M423" i="1" s="1"/>
  <c r="Q423" i="1"/>
  <c r="E424" i="1"/>
  <c r="F424" i="1" s="1"/>
  <c r="G424" i="1" s="1"/>
  <c r="M424" i="1" s="1"/>
  <c r="Q424" i="1"/>
  <c r="E425" i="1"/>
  <c r="F425" i="1" s="1"/>
  <c r="G425" i="1" s="1"/>
  <c r="M425" i="1" s="1"/>
  <c r="Q425" i="1"/>
  <c r="E426" i="1"/>
  <c r="F426" i="1"/>
  <c r="G426" i="1" s="1"/>
  <c r="M426" i="1" s="1"/>
  <c r="Q426" i="1"/>
  <c r="E427" i="1"/>
  <c r="F427" i="1" s="1"/>
  <c r="G427" i="1" s="1"/>
  <c r="M427" i="1" s="1"/>
  <c r="Q427" i="1"/>
  <c r="E428" i="1"/>
  <c r="F428" i="1" s="1"/>
  <c r="G428" i="1" s="1"/>
  <c r="M428" i="1"/>
  <c r="Q428" i="1"/>
  <c r="E429" i="1"/>
  <c r="F429" i="1"/>
  <c r="G429" i="1" s="1"/>
  <c r="M429" i="1" s="1"/>
  <c r="Q429" i="1"/>
  <c r="E430" i="1"/>
  <c r="F430" i="1" s="1"/>
  <c r="G430" i="1"/>
  <c r="M430" i="1" s="1"/>
  <c r="Q430" i="1"/>
  <c r="E431" i="1"/>
  <c r="F431" i="1" s="1"/>
  <c r="G431" i="1" s="1"/>
  <c r="M431" i="1" s="1"/>
  <c r="Q431" i="1"/>
  <c r="E432" i="1"/>
  <c r="F432" i="1"/>
  <c r="G432" i="1" s="1"/>
  <c r="M432" i="1" s="1"/>
  <c r="Q432" i="1"/>
  <c r="E433" i="1"/>
  <c r="F433" i="1" s="1"/>
  <c r="G433" i="1" s="1"/>
  <c r="M433" i="1" s="1"/>
  <c r="Q433" i="1"/>
  <c r="E434" i="1"/>
  <c r="F434" i="1"/>
  <c r="G434" i="1" s="1"/>
  <c r="M434" i="1" s="1"/>
  <c r="Q434" i="1"/>
  <c r="E435" i="1"/>
  <c r="F435" i="1" s="1"/>
  <c r="G435" i="1" s="1"/>
  <c r="M435" i="1" s="1"/>
  <c r="Q435" i="1"/>
  <c r="E436" i="1"/>
  <c r="F436" i="1" s="1"/>
  <c r="G436" i="1" s="1"/>
  <c r="M436" i="1" s="1"/>
  <c r="Q436" i="1"/>
  <c r="E437" i="1"/>
  <c r="F437" i="1"/>
  <c r="G437" i="1" s="1"/>
  <c r="M437" i="1" s="1"/>
  <c r="Q437" i="1"/>
  <c r="E438" i="1"/>
  <c r="F438" i="1" s="1"/>
  <c r="G438" i="1" s="1"/>
  <c r="M438" i="1" s="1"/>
  <c r="Q438" i="1"/>
  <c r="E439" i="1"/>
  <c r="F439" i="1" s="1"/>
  <c r="G439" i="1" s="1"/>
  <c r="M439" i="1"/>
  <c r="Q439" i="1"/>
  <c r="E440" i="1"/>
  <c r="F440" i="1" s="1"/>
  <c r="G440" i="1" s="1"/>
  <c r="M440" i="1" s="1"/>
  <c r="Q440" i="1"/>
  <c r="E441" i="1"/>
  <c r="F441" i="1"/>
  <c r="G441" i="1" s="1"/>
  <c r="M441" i="1" s="1"/>
  <c r="Q441" i="1"/>
  <c r="E442" i="1"/>
  <c r="F442" i="1"/>
  <c r="G442" i="1" s="1"/>
  <c r="M442" i="1" s="1"/>
  <c r="Q442" i="1"/>
  <c r="E443" i="1"/>
  <c r="F443" i="1"/>
  <c r="G443" i="1"/>
  <c r="M443" i="1" s="1"/>
  <c r="Q443" i="1"/>
  <c r="E444" i="1"/>
  <c r="F444" i="1" s="1"/>
  <c r="G444" i="1" s="1"/>
  <c r="M444" i="1" s="1"/>
  <c r="Q444" i="1"/>
  <c r="E445" i="1"/>
  <c r="F445" i="1" s="1"/>
  <c r="G445" i="1" s="1"/>
  <c r="M445" i="1" s="1"/>
  <c r="Q445" i="1"/>
  <c r="E446" i="1"/>
  <c r="F446" i="1" s="1"/>
  <c r="G446" i="1" s="1"/>
  <c r="M446" i="1" s="1"/>
  <c r="Q446" i="1"/>
  <c r="E447" i="1"/>
  <c r="F447" i="1" s="1"/>
  <c r="G447" i="1" s="1"/>
  <c r="M447" i="1" s="1"/>
  <c r="Q447" i="1"/>
  <c r="E448" i="1"/>
  <c r="F448" i="1" s="1"/>
  <c r="G448" i="1" s="1"/>
  <c r="M448" i="1" s="1"/>
  <c r="Q448" i="1"/>
  <c r="E449" i="1"/>
  <c r="F449" i="1"/>
  <c r="G449" i="1" s="1"/>
  <c r="M449" i="1" s="1"/>
  <c r="Q449" i="1"/>
  <c r="E450" i="1"/>
  <c r="F450" i="1"/>
  <c r="G450" i="1"/>
  <c r="M450" i="1" s="1"/>
  <c r="Q450" i="1"/>
  <c r="E451" i="1"/>
  <c r="F451" i="1"/>
  <c r="G451" i="1" s="1"/>
  <c r="M451" i="1" s="1"/>
  <c r="Q451" i="1"/>
  <c r="E452" i="1"/>
  <c r="F452" i="1" s="1"/>
  <c r="G452" i="1" s="1"/>
  <c r="M452" i="1"/>
  <c r="Q452" i="1"/>
  <c r="E453" i="1"/>
  <c r="F453" i="1"/>
  <c r="G453" i="1" s="1"/>
  <c r="M453" i="1" s="1"/>
  <c r="Q453" i="1"/>
  <c r="E454" i="1"/>
  <c r="F454" i="1" s="1"/>
  <c r="G454" i="1"/>
  <c r="M454" i="1" s="1"/>
  <c r="Q454" i="1"/>
  <c r="E455" i="1"/>
  <c r="F455" i="1" s="1"/>
  <c r="G455" i="1" s="1"/>
  <c r="M455" i="1"/>
  <c r="Q455" i="1"/>
  <c r="E456" i="1"/>
  <c r="F456" i="1"/>
  <c r="G456" i="1" s="1"/>
  <c r="M456" i="1" s="1"/>
  <c r="Q456" i="1"/>
  <c r="E457" i="1"/>
  <c r="F457" i="1" s="1"/>
  <c r="G457" i="1" s="1"/>
  <c r="M457" i="1" s="1"/>
  <c r="Q457" i="1"/>
  <c r="E458" i="1"/>
  <c r="F458" i="1" s="1"/>
  <c r="G458" i="1" s="1"/>
  <c r="M458" i="1" s="1"/>
  <c r="Q458" i="1"/>
  <c r="E459" i="1"/>
  <c r="F459" i="1" s="1"/>
  <c r="G459" i="1" s="1"/>
  <c r="M459" i="1" s="1"/>
  <c r="Q459" i="1"/>
  <c r="E460" i="1"/>
  <c r="F460" i="1" s="1"/>
  <c r="G460" i="1" s="1"/>
  <c r="M460" i="1"/>
  <c r="Q460" i="1"/>
  <c r="E461" i="1"/>
  <c r="F461" i="1" s="1"/>
  <c r="G461" i="1" s="1"/>
  <c r="M461" i="1" s="1"/>
  <c r="Q461" i="1"/>
  <c r="E462" i="1"/>
  <c r="F462" i="1" s="1"/>
  <c r="G462" i="1" s="1"/>
  <c r="M462" i="1" s="1"/>
  <c r="Q462" i="1"/>
  <c r="E463" i="1"/>
  <c r="F463" i="1" s="1"/>
  <c r="G463" i="1" s="1"/>
  <c r="M463" i="1"/>
  <c r="Q463" i="1"/>
  <c r="E464" i="1"/>
  <c r="F464" i="1" s="1"/>
  <c r="G464" i="1" s="1"/>
  <c r="M464" i="1" s="1"/>
  <c r="Q464" i="1"/>
  <c r="E465" i="1"/>
  <c r="F465" i="1"/>
  <c r="G465" i="1" s="1"/>
  <c r="M465" i="1" s="1"/>
  <c r="Q465" i="1"/>
  <c r="E466" i="1"/>
  <c r="F466" i="1" s="1"/>
  <c r="G466" i="1" s="1"/>
  <c r="M466" i="1" s="1"/>
  <c r="Q466" i="1"/>
  <c r="E467" i="1"/>
  <c r="F467" i="1"/>
  <c r="G467" i="1"/>
  <c r="M467" i="1" s="1"/>
  <c r="Q467" i="1"/>
  <c r="E468" i="1"/>
  <c r="F468" i="1" s="1"/>
  <c r="G468" i="1" s="1"/>
  <c r="M468" i="1"/>
  <c r="Q468" i="1"/>
  <c r="E469" i="1"/>
  <c r="F469" i="1" s="1"/>
  <c r="G469" i="1" s="1"/>
  <c r="M469" i="1" s="1"/>
  <c r="Q469" i="1"/>
  <c r="E470" i="1"/>
  <c r="F470" i="1" s="1"/>
  <c r="G470" i="1" s="1"/>
  <c r="M470" i="1" s="1"/>
  <c r="Q470" i="1"/>
  <c r="E471" i="1"/>
  <c r="F471" i="1" s="1"/>
  <c r="G471" i="1" s="1"/>
  <c r="M471" i="1" s="1"/>
  <c r="Q471" i="1"/>
  <c r="E472" i="1"/>
  <c r="F472" i="1" s="1"/>
  <c r="G472" i="1" s="1"/>
  <c r="M472" i="1" s="1"/>
  <c r="Q472" i="1"/>
  <c r="E473" i="1"/>
  <c r="F473" i="1" s="1"/>
  <c r="G473" i="1" s="1"/>
  <c r="M473" i="1" s="1"/>
  <c r="Q473" i="1"/>
  <c r="E474" i="1"/>
  <c r="F474" i="1"/>
  <c r="G474" i="1" s="1"/>
  <c r="M474" i="1" s="1"/>
  <c r="Q474" i="1"/>
  <c r="E475" i="1"/>
  <c r="F475" i="1" s="1"/>
  <c r="G475" i="1" s="1"/>
  <c r="M475" i="1" s="1"/>
  <c r="Q475" i="1"/>
  <c r="E476" i="1"/>
  <c r="F476" i="1" s="1"/>
  <c r="G476" i="1" s="1"/>
  <c r="M476" i="1" s="1"/>
  <c r="Q476" i="1"/>
  <c r="E477" i="1"/>
  <c r="F477" i="1"/>
  <c r="G477" i="1" s="1"/>
  <c r="M477" i="1" s="1"/>
  <c r="Q477" i="1"/>
  <c r="E478" i="1"/>
  <c r="F478" i="1" s="1"/>
  <c r="G478" i="1"/>
  <c r="M478" i="1" s="1"/>
  <c r="Q478" i="1"/>
  <c r="E479" i="1"/>
  <c r="F479" i="1" s="1"/>
  <c r="G479" i="1" s="1"/>
  <c r="M479" i="1" s="1"/>
  <c r="Q479" i="1"/>
  <c r="E480" i="1"/>
  <c r="F480" i="1"/>
  <c r="G480" i="1" s="1"/>
  <c r="M480" i="1" s="1"/>
  <c r="Q480" i="1"/>
  <c r="E481" i="1"/>
  <c r="F481" i="1" s="1"/>
  <c r="G481" i="1" s="1"/>
  <c r="M481" i="1" s="1"/>
  <c r="Q481" i="1"/>
  <c r="E482" i="1"/>
  <c r="F482" i="1"/>
  <c r="G482" i="1"/>
  <c r="M482" i="1" s="1"/>
  <c r="Q482" i="1"/>
  <c r="E483" i="1"/>
  <c r="F483" i="1"/>
  <c r="G483" i="1" s="1"/>
  <c r="M483" i="1" s="1"/>
  <c r="Q483" i="1"/>
  <c r="E484" i="1"/>
  <c r="F484" i="1" s="1"/>
  <c r="G484" i="1" s="1"/>
  <c r="M484" i="1" s="1"/>
  <c r="Q484" i="1"/>
  <c r="E485" i="1"/>
  <c r="F485" i="1" s="1"/>
  <c r="G485" i="1" s="1"/>
  <c r="M485" i="1" s="1"/>
  <c r="Q485" i="1"/>
  <c r="E486" i="1"/>
  <c r="F486" i="1" s="1"/>
  <c r="G486" i="1" s="1"/>
  <c r="M486" i="1" s="1"/>
  <c r="Q486" i="1"/>
  <c r="E487" i="1"/>
  <c r="F487" i="1" s="1"/>
  <c r="G487" i="1" s="1"/>
  <c r="M487" i="1" s="1"/>
  <c r="Q487" i="1"/>
  <c r="E488" i="1"/>
  <c r="F488" i="1" s="1"/>
  <c r="G488" i="1" s="1"/>
  <c r="M488" i="1" s="1"/>
  <c r="Q488" i="1"/>
  <c r="E489" i="1"/>
  <c r="F489" i="1"/>
  <c r="G489" i="1" s="1"/>
  <c r="M489" i="1" s="1"/>
  <c r="Q489" i="1"/>
  <c r="E490" i="1"/>
  <c r="F490" i="1"/>
  <c r="G490" i="1"/>
  <c r="M490" i="1" s="1"/>
  <c r="Q490" i="1"/>
  <c r="E491" i="1"/>
  <c r="F491" i="1"/>
  <c r="G491" i="1"/>
  <c r="M491" i="1" s="1"/>
  <c r="Q491" i="1"/>
  <c r="E492" i="1"/>
  <c r="F492" i="1" s="1"/>
  <c r="G492" i="1" s="1"/>
  <c r="M492" i="1" s="1"/>
  <c r="Q492" i="1"/>
  <c r="E493" i="1"/>
  <c r="F493" i="1"/>
  <c r="G493" i="1" s="1"/>
  <c r="M493" i="1"/>
  <c r="Q493" i="1"/>
  <c r="E494" i="1"/>
  <c r="F494" i="1" s="1"/>
  <c r="G494" i="1"/>
  <c r="M494" i="1" s="1"/>
  <c r="Q494" i="1"/>
  <c r="E495" i="1"/>
  <c r="F495" i="1" s="1"/>
  <c r="G495" i="1" s="1"/>
  <c r="M495" i="1" s="1"/>
  <c r="Q495" i="1"/>
  <c r="E496" i="1"/>
  <c r="F496" i="1" s="1"/>
  <c r="G496" i="1" s="1"/>
  <c r="M496" i="1" s="1"/>
  <c r="Q496" i="1"/>
  <c r="E497" i="1"/>
  <c r="F497" i="1" s="1"/>
  <c r="G497" i="1" s="1"/>
  <c r="M497" i="1" s="1"/>
  <c r="Q497" i="1"/>
  <c r="E498" i="1"/>
  <c r="F498" i="1" s="1"/>
  <c r="G498" i="1" s="1"/>
  <c r="M498" i="1" s="1"/>
  <c r="Q498" i="1"/>
  <c r="E499" i="1"/>
  <c r="F499" i="1"/>
  <c r="G499" i="1"/>
  <c r="M499" i="1" s="1"/>
  <c r="Q499" i="1"/>
  <c r="E500" i="1"/>
  <c r="F500" i="1" s="1"/>
  <c r="G500" i="1" s="1"/>
  <c r="M500" i="1" s="1"/>
  <c r="Q500" i="1"/>
  <c r="E501" i="1"/>
  <c r="F501" i="1" s="1"/>
  <c r="G501" i="1" s="1"/>
  <c r="M501" i="1" s="1"/>
  <c r="Q501" i="1"/>
  <c r="E502" i="1"/>
  <c r="F502" i="1" s="1"/>
  <c r="G502" i="1" s="1"/>
  <c r="M502" i="1" s="1"/>
  <c r="Q502" i="1"/>
  <c r="E503" i="1"/>
  <c r="F503" i="1" s="1"/>
  <c r="G503" i="1" s="1"/>
  <c r="M503" i="1" s="1"/>
  <c r="Q503" i="1"/>
  <c r="E504" i="1"/>
  <c r="F504" i="1" s="1"/>
  <c r="G504" i="1" s="1"/>
  <c r="M504" i="1" s="1"/>
  <c r="Q504" i="1"/>
  <c r="E505" i="1"/>
  <c r="F505" i="1" s="1"/>
  <c r="G505" i="1" s="1"/>
  <c r="M505" i="1" s="1"/>
  <c r="Q505" i="1"/>
  <c r="E506" i="1"/>
  <c r="F506" i="1" s="1"/>
  <c r="G506" i="1" s="1"/>
  <c r="M506" i="1" s="1"/>
  <c r="Q506" i="1"/>
  <c r="E507" i="1"/>
  <c r="F507" i="1" s="1"/>
  <c r="G507" i="1" s="1"/>
  <c r="M507" i="1" s="1"/>
  <c r="Q507" i="1"/>
  <c r="E508" i="1"/>
  <c r="F508" i="1" s="1"/>
  <c r="G508" i="1" s="1"/>
  <c r="M508" i="1" s="1"/>
  <c r="Q508" i="1"/>
  <c r="E509" i="1"/>
  <c r="F509" i="1"/>
  <c r="G509" i="1" s="1"/>
  <c r="M509" i="1" s="1"/>
  <c r="Q509" i="1"/>
  <c r="E510" i="1"/>
  <c r="F510" i="1" s="1"/>
  <c r="G510" i="1" s="1"/>
  <c r="M510" i="1" s="1"/>
  <c r="Q510" i="1"/>
  <c r="E511" i="1"/>
  <c r="F511" i="1" s="1"/>
  <c r="G511" i="1" s="1"/>
  <c r="M511" i="1" s="1"/>
  <c r="Q511" i="1"/>
  <c r="E513" i="1"/>
  <c r="F513" i="1" s="1"/>
  <c r="G513" i="1" s="1"/>
  <c r="M513" i="1" s="1"/>
  <c r="Q513" i="1"/>
  <c r="E514" i="1"/>
  <c r="F514" i="1" s="1"/>
  <c r="G514" i="1" s="1"/>
  <c r="M514" i="1" s="1"/>
  <c r="Q514" i="1"/>
  <c r="E515" i="1"/>
  <c r="F515" i="1" s="1"/>
  <c r="G515" i="1" s="1"/>
  <c r="M515" i="1" s="1"/>
  <c r="Q515" i="1"/>
  <c r="E516" i="1"/>
  <c r="F516" i="1"/>
  <c r="G516" i="1"/>
  <c r="M516" i="1" s="1"/>
  <c r="Q516" i="1"/>
  <c r="E517" i="1"/>
  <c r="F517" i="1" s="1"/>
  <c r="G517" i="1" s="1"/>
  <c r="M517" i="1" s="1"/>
  <c r="Q517" i="1"/>
  <c r="E518" i="1"/>
  <c r="F518" i="1"/>
  <c r="G518" i="1" s="1"/>
  <c r="M518" i="1" s="1"/>
  <c r="Q518" i="1"/>
  <c r="E521" i="1"/>
  <c r="F521" i="1" s="1"/>
  <c r="G521" i="1" s="1"/>
  <c r="M521" i="1" s="1"/>
  <c r="Q521" i="1"/>
  <c r="E522" i="1"/>
  <c r="F522" i="1"/>
  <c r="G522" i="1" s="1"/>
  <c r="M522" i="1"/>
  <c r="Q522" i="1"/>
  <c r="E523" i="1"/>
  <c r="F523" i="1" s="1"/>
  <c r="G523" i="1" s="1"/>
  <c r="M523" i="1" s="1"/>
  <c r="Q523" i="1"/>
  <c r="E524" i="1"/>
  <c r="F524" i="1" s="1"/>
  <c r="G524" i="1" s="1"/>
  <c r="M524" i="1" s="1"/>
  <c r="Q524" i="1"/>
  <c r="E525" i="1"/>
  <c r="F525" i="1"/>
  <c r="G525" i="1"/>
  <c r="M525" i="1" s="1"/>
  <c r="Q525" i="1"/>
  <c r="E526" i="1"/>
  <c r="F526" i="1" s="1"/>
  <c r="G526" i="1" s="1"/>
  <c r="M526" i="1" s="1"/>
  <c r="Q526" i="1"/>
  <c r="E527" i="1"/>
  <c r="F527" i="1" s="1"/>
  <c r="G527" i="1" s="1"/>
  <c r="M527" i="1" s="1"/>
  <c r="Q527" i="1"/>
  <c r="E528" i="1"/>
  <c r="F528" i="1"/>
  <c r="G528" i="1" s="1"/>
  <c r="M528" i="1" s="1"/>
  <c r="Q528" i="1"/>
  <c r="E529" i="1"/>
  <c r="F529" i="1" s="1"/>
  <c r="G529" i="1"/>
  <c r="M529" i="1" s="1"/>
  <c r="Q529" i="1"/>
  <c r="E530" i="1"/>
  <c r="F530" i="1" s="1"/>
  <c r="G530" i="1" s="1"/>
  <c r="M530" i="1" s="1"/>
  <c r="Q530" i="1"/>
  <c r="E531" i="1"/>
  <c r="F531" i="1" s="1"/>
  <c r="G531" i="1" s="1"/>
  <c r="M531" i="1" s="1"/>
  <c r="Q531" i="1"/>
  <c r="E532" i="1"/>
  <c r="F532" i="1" s="1"/>
  <c r="G532" i="1" s="1"/>
  <c r="M532" i="1" s="1"/>
  <c r="Q532" i="1"/>
  <c r="F14" i="1"/>
  <c r="E581" i="1"/>
  <c r="F581" i="1" s="1"/>
  <c r="G581" i="1" s="1"/>
  <c r="K581" i="1" s="1"/>
  <c r="Q581" i="1"/>
  <c r="E582" i="1"/>
  <c r="F582" i="1" s="1"/>
  <c r="G582" i="1" s="1"/>
  <c r="K582" i="1" s="1"/>
  <c r="Q582" i="1"/>
  <c r="E583" i="1"/>
  <c r="F583" i="1"/>
  <c r="G583" i="1" s="1"/>
  <c r="K583" i="1" s="1"/>
  <c r="Q583" i="1"/>
  <c r="E584" i="1"/>
  <c r="F584" i="1" s="1"/>
  <c r="G584" i="1" s="1"/>
  <c r="K584" i="1" s="1"/>
  <c r="Q584" i="1"/>
  <c r="E585" i="1"/>
  <c r="F585" i="1" s="1"/>
  <c r="G585" i="1" s="1"/>
  <c r="K585" i="1" s="1"/>
  <c r="Q585" i="1"/>
  <c r="E586" i="1"/>
  <c r="F586" i="1" s="1"/>
  <c r="G586" i="1" s="1"/>
  <c r="K586" i="1" s="1"/>
  <c r="Q586" i="1"/>
  <c r="E587" i="1"/>
  <c r="F587" i="1" s="1"/>
  <c r="G587" i="1" s="1"/>
  <c r="K587" i="1" s="1"/>
  <c r="Q587" i="1"/>
  <c r="E588" i="1"/>
  <c r="F588" i="1" s="1"/>
  <c r="G588" i="1" s="1"/>
  <c r="K588" i="1" s="1"/>
  <c r="Q588" i="1"/>
  <c r="E540" i="1"/>
  <c r="F540" i="1" s="1"/>
  <c r="G540" i="1" s="1"/>
  <c r="L540" i="1" s="1"/>
  <c r="Q540" i="1"/>
  <c r="E541" i="1"/>
  <c r="F541" i="1" s="1"/>
  <c r="G541" i="1" s="1"/>
  <c r="L541" i="1" s="1"/>
  <c r="Q541" i="1"/>
  <c r="E542" i="1"/>
  <c r="F542" i="1" s="1"/>
  <c r="G542" i="1" s="1"/>
  <c r="L542" i="1" s="1"/>
  <c r="Q542" i="1"/>
  <c r="E543" i="1"/>
  <c r="F543" i="1" s="1"/>
  <c r="G543" i="1" s="1"/>
  <c r="L543" i="1" s="1"/>
  <c r="Q543" i="1"/>
  <c r="E544" i="1"/>
  <c r="F544" i="1" s="1"/>
  <c r="G544" i="1" s="1"/>
  <c r="L544" i="1" s="1"/>
  <c r="Q544" i="1"/>
  <c r="E545" i="1"/>
  <c r="F545" i="1" s="1"/>
  <c r="G545" i="1" s="1"/>
  <c r="L545" i="1" s="1"/>
  <c r="Q545" i="1"/>
  <c r="E559" i="1"/>
  <c r="F559" i="1" s="1"/>
  <c r="G559" i="1" s="1"/>
  <c r="L559" i="1" s="1"/>
  <c r="Q559" i="1"/>
  <c r="E560" i="1"/>
  <c r="F560" i="1" s="1"/>
  <c r="G560" i="1" s="1"/>
  <c r="L560" i="1" s="1"/>
  <c r="Q560" i="1"/>
  <c r="E561" i="1"/>
  <c r="F561" i="1" s="1"/>
  <c r="G561" i="1" s="1"/>
  <c r="L561" i="1" s="1"/>
  <c r="Q561" i="1"/>
  <c r="E562" i="1"/>
  <c r="F562" i="1" s="1"/>
  <c r="G562" i="1" s="1"/>
  <c r="L562" i="1" s="1"/>
  <c r="Q562" i="1"/>
  <c r="E564" i="1"/>
  <c r="F564" i="1" s="1"/>
  <c r="G564" i="1" s="1"/>
  <c r="L564" i="1" s="1"/>
  <c r="Q564" i="1"/>
  <c r="E566" i="1"/>
  <c r="F566" i="1" s="1"/>
  <c r="G566" i="1" s="1"/>
  <c r="L566" i="1" s="1"/>
  <c r="Q566" i="1"/>
  <c r="E569" i="1"/>
  <c r="F569" i="1" s="1"/>
  <c r="G569" i="1" s="1"/>
  <c r="L569" i="1" s="1"/>
  <c r="Q569" i="1"/>
  <c r="E570" i="1"/>
  <c r="F570" i="1" s="1"/>
  <c r="G570" i="1" s="1"/>
  <c r="L570" i="1" s="1"/>
  <c r="Q570" i="1"/>
  <c r="E574" i="1"/>
  <c r="F574" i="1" s="1"/>
  <c r="G574" i="1" s="1"/>
  <c r="L574" i="1" s="1"/>
  <c r="Q574" i="1"/>
  <c r="E576" i="1"/>
  <c r="F576" i="1" s="1"/>
  <c r="G576" i="1" s="1"/>
  <c r="L576" i="1" s="1"/>
  <c r="Q576" i="1"/>
  <c r="E579" i="1"/>
  <c r="F579" i="1" s="1"/>
  <c r="G579" i="1" s="1"/>
  <c r="L579" i="1" s="1"/>
  <c r="Q579" i="1"/>
  <c r="E580" i="1"/>
  <c r="F580" i="1" s="1"/>
  <c r="G580" i="1" s="1"/>
  <c r="L580" i="1" s="1"/>
  <c r="Q580" i="1"/>
  <c r="E549" i="1"/>
  <c r="F549" i="1" s="1"/>
  <c r="G549" i="1" s="1"/>
  <c r="K549" i="1" s="1"/>
  <c r="Q549" i="1"/>
  <c r="E550" i="1"/>
  <c r="F550" i="1" s="1"/>
  <c r="G550" i="1" s="1"/>
  <c r="K550" i="1" s="1"/>
  <c r="Q550" i="1"/>
  <c r="E551" i="1"/>
  <c r="F551" i="1" s="1"/>
  <c r="G551" i="1" s="1"/>
  <c r="K551" i="1" s="1"/>
  <c r="Q551" i="1"/>
  <c r="E552" i="1"/>
  <c r="F552" i="1" s="1"/>
  <c r="G552" i="1" s="1"/>
  <c r="K552" i="1" s="1"/>
  <c r="Q552" i="1"/>
  <c r="E553" i="1"/>
  <c r="F553" i="1" s="1"/>
  <c r="G553" i="1" s="1"/>
  <c r="K553" i="1" s="1"/>
  <c r="Q553" i="1"/>
  <c r="E554" i="1"/>
  <c r="F554" i="1" s="1"/>
  <c r="G554" i="1" s="1"/>
  <c r="K554" i="1" s="1"/>
  <c r="Q554" i="1"/>
  <c r="E555" i="1"/>
  <c r="F555" i="1" s="1"/>
  <c r="G555" i="1" s="1"/>
  <c r="K555" i="1" s="1"/>
  <c r="Q555" i="1"/>
  <c r="E556" i="1"/>
  <c r="F556" i="1" s="1"/>
  <c r="G556" i="1" s="1"/>
  <c r="K556" i="1" s="1"/>
  <c r="Q556" i="1"/>
  <c r="E557" i="1"/>
  <c r="F557" i="1" s="1"/>
  <c r="G557" i="1" s="1"/>
  <c r="K557" i="1" s="1"/>
  <c r="Q557" i="1"/>
  <c r="E558" i="1"/>
  <c r="F558" i="1" s="1"/>
  <c r="G558" i="1" s="1"/>
  <c r="K558" i="1" s="1"/>
  <c r="Q558" i="1"/>
  <c r="E563" i="1"/>
  <c r="F563" i="1" s="1"/>
  <c r="G563" i="1" s="1"/>
  <c r="K563" i="1" s="1"/>
  <c r="Q563" i="1"/>
  <c r="E565" i="1"/>
  <c r="F565" i="1" s="1"/>
  <c r="G565" i="1" s="1"/>
  <c r="K565" i="1" s="1"/>
  <c r="Q565" i="1"/>
  <c r="E567" i="1"/>
  <c r="F567" i="1" s="1"/>
  <c r="G567" i="1" s="1"/>
  <c r="K567" i="1" s="1"/>
  <c r="Q567" i="1"/>
  <c r="E568" i="1"/>
  <c r="F568" i="1" s="1"/>
  <c r="G568" i="1" s="1"/>
  <c r="K568" i="1" s="1"/>
  <c r="Q568" i="1"/>
  <c r="E571" i="1"/>
  <c r="F571" i="1" s="1"/>
  <c r="G571" i="1" s="1"/>
  <c r="K571" i="1" s="1"/>
  <c r="Q571" i="1"/>
  <c r="E572" i="1"/>
  <c r="F572" i="1" s="1"/>
  <c r="G572" i="1" s="1"/>
  <c r="K572" i="1" s="1"/>
  <c r="Q572" i="1"/>
  <c r="E573" i="1"/>
  <c r="F573" i="1" s="1"/>
  <c r="G573" i="1" s="1"/>
  <c r="K573" i="1" s="1"/>
  <c r="Q573" i="1"/>
  <c r="E575" i="1"/>
  <c r="F575" i="1" s="1"/>
  <c r="G575" i="1" s="1"/>
  <c r="K575" i="1" s="1"/>
  <c r="Q575" i="1"/>
  <c r="E577" i="1"/>
  <c r="F577" i="1" s="1"/>
  <c r="G577" i="1" s="1"/>
  <c r="K577" i="1" s="1"/>
  <c r="Q577" i="1"/>
  <c r="E578" i="1"/>
  <c r="F578" i="1" s="1"/>
  <c r="G578" i="1" s="1"/>
  <c r="K578" i="1" s="1"/>
  <c r="Q578" i="1"/>
  <c r="C9" i="1"/>
  <c r="D9" i="1"/>
  <c r="C17" i="1"/>
  <c r="E21" i="1"/>
  <c r="F21" i="1" s="1"/>
  <c r="G21" i="1" s="1"/>
  <c r="K21" i="1" s="1"/>
  <c r="Q21" i="1"/>
  <c r="E22" i="1"/>
  <c r="E11" i="2" s="1"/>
  <c r="Q22" i="1"/>
  <c r="E23" i="1"/>
  <c r="E12" i="2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E19" i="2" s="1"/>
  <c r="Q30" i="1"/>
  <c r="E31" i="1"/>
  <c r="F31" i="1" s="1"/>
  <c r="G31" i="1" s="1"/>
  <c r="K31" i="1" s="1"/>
  <c r="Q31" i="1"/>
  <c r="E60" i="1"/>
  <c r="F60" i="1" s="1"/>
  <c r="G60" i="1" s="1"/>
  <c r="K60" i="1" s="1"/>
  <c r="Q60" i="1"/>
  <c r="E89" i="1"/>
  <c r="F89" i="1" s="1"/>
  <c r="G89" i="1" s="1"/>
  <c r="K89" i="1" s="1"/>
  <c r="Q89" i="1"/>
  <c r="E292" i="1"/>
  <c r="E23" i="2" s="1"/>
  <c r="F292" i="1"/>
  <c r="G292" i="1" s="1"/>
  <c r="K292" i="1" s="1"/>
  <c r="Q292" i="1"/>
  <c r="E303" i="1"/>
  <c r="F303" i="1" s="1"/>
  <c r="G303" i="1" s="1"/>
  <c r="K303" i="1" s="1"/>
  <c r="Q303" i="1"/>
  <c r="E304" i="1"/>
  <c r="F304" i="1" s="1"/>
  <c r="G304" i="1" s="1"/>
  <c r="K304" i="1" s="1"/>
  <c r="Q304" i="1"/>
  <c r="E305" i="1"/>
  <c r="F305" i="1" s="1"/>
  <c r="G305" i="1" s="1"/>
  <c r="K305" i="1" s="1"/>
  <c r="Q305" i="1"/>
  <c r="E512" i="1"/>
  <c r="F512" i="1" s="1"/>
  <c r="G512" i="1" s="1"/>
  <c r="K512" i="1" s="1"/>
  <c r="Q512" i="1"/>
  <c r="E520" i="1"/>
  <c r="F520" i="1" s="1"/>
  <c r="G520" i="1" s="1"/>
  <c r="K520" i="1" s="1"/>
  <c r="Q520" i="1"/>
  <c r="E533" i="1"/>
  <c r="F533" i="1" s="1"/>
  <c r="G533" i="1" s="1"/>
  <c r="K533" i="1" s="1"/>
  <c r="Q533" i="1"/>
  <c r="E519" i="1"/>
  <c r="F519" i="1" s="1"/>
  <c r="G519" i="1" s="1"/>
  <c r="K519" i="1" s="1"/>
  <c r="Q519" i="1"/>
  <c r="E534" i="1"/>
  <c r="F534" i="1" s="1"/>
  <c r="G534" i="1" s="1"/>
  <c r="K534" i="1" s="1"/>
  <c r="Q534" i="1"/>
  <c r="E535" i="1"/>
  <c r="F535" i="1" s="1"/>
  <c r="G535" i="1" s="1"/>
  <c r="K535" i="1" s="1"/>
  <c r="Q535" i="1"/>
  <c r="E536" i="1"/>
  <c r="F536" i="1" s="1"/>
  <c r="G536" i="1" s="1"/>
  <c r="K536" i="1" s="1"/>
  <c r="Q536" i="1"/>
  <c r="E537" i="1"/>
  <c r="F537" i="1" s="1"/>
  <c r="G537" i="1" s="1"/>
  <c r="K537" i="1" s="1"/>
  <c r="Q537" i="1"/>
  <c r="E538" i="1"/>
  <c r="F538" i="1"/>
  <c r="U538" i="1" s="1"/>
  <c r="Q538" i="1"/>
  <c r="E539" i="1"/>
  <c r="F539" i="1"/>
  <c r="G539" i="1" s="1"/>
  <c r="K539" i="1" s="1"/>
  <c r="Q539" i="1"/>
  <c r="E546" i="1"/>
  <c r="F546" i="1" s="1"/>
  <c r="G546" i="1" s="1"/>
  <c r="K546" i="1" s="1"/>
  <c r="Q546" i="1"/>
  <c r="E547" i="1"/>
  <c r="F547" i="1"/>
  <c r="G547" i="1" s="1"/>
  <c r="K547" i="1" s="1"/>
  <c r="Q547" i="1"/>
  <c r="E548" i="1"/>
  <c r="F548" i="1" s="1"/>
  <c r="G548" i="1" s="1"/>
  <c r="K548" i="1" s="1"/>
  <c r="Q548" i="1"/>
  <c r="F11" i="3"/>
  <c r="G11" i="3"/>
  <c r="E15" i="3"/>
  <c r="C17" i="3"/>
  <c r="E21" i="3"/>
  <c r="F21" i="3"/>
  <c r="G21" i="3"/>
  <c r="I21" i="3"/>
  <c r="Q21" i="3"/>
  <c r="E22" i="3"/>
  <c r="F22" i="3"/>
  <c r="G22" i="3"/>
  <c r="I22" i="3"/>
  <c r="Q22" i="3"/>
  <c r="E23" i="3"/>
  <c r="F23" i="3"/>
  <c r="G23" i="3"/>
  <c r="I23" i="3"/>
  <c r="Q23" i="3"/>
  <c r="E24" i="3"/>
  <c r="F24" i="3"/>
  <c r="G24" i="3"/>
  <c r="I24" i="3"/>
  <c r="Q24" i="3"/>
  <c r="E25" i="3"/>
  <c r="F25" i="3"/>
  <c r="G25" i="3"/>
  <c r="I25" i="3"/>
  <c r="Q25" i="3"/>
  <c r="E26" i="3"/>
  <c r="F26" i="3"/>
  <c r="G26" i="3"/>
  <c r="I26" i="3"/>
  <c r="Q26" i="3"/>
  <c r="E27" i="3"/>
  <c r="F27" i="3"/>
  <c r="G27" i="3"/>
  <c r="I27" i="3"/>
  <c r="Q27" i="3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C13" i="2"/>
  <c r="E13" i="2"/>
  <c r="D13" i="2"/>
  <c r="G13" i="2"/>
  <c r="H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C16" i="2"/>
  <c r="D16" i="2"/>
  <c r="G16" i="2"/>
  <c r="H16" i="2"/>
  <c r="B16" i="2"/>
  <c r="A17" i="2"/>
  <c r="D17" i="2"/>
  <c r="G17" i="2"/>
  <c r="C17" i="2"/>
  <c r="E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C20" i="2"/>
  <c r="D20" i="2"/>
  <c r="G20" i="2"/>
  <c r="H20" i="2"/>
  <c r="B20" i="2"/>
  <c r="A21" i="2"/>
  <c r="B21" i="2"/>
  <c r="C21" i="2"/>
  <c r="D21" i="2"/>
  <c r="G21" i="2"/>
  <c r="H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C24" i="2"/>
  <c r="D24" i="2"/>
  <c r="G24" i="2"/>
  <c r="H24" i="2"/>
  <c r="B24" i="2"/>
  <c r="A25" i="2"/>
  <c r="D25" i="2"/>
  <c r="G25" i="2"/>
  <c r="C25" i="2"/>
  <c r="H25" i="2"/>
  <c r="B25" i="2"/>
  <c r="A26" i="2"/>
  <c r="C26" i="2"/>
  <c r="D26" i="2"/>
  <c r="G26" i="2"/>
  <c r="H26" i="2"/>
  <c r="B26" i="2"/>
  <c r="A27" i="2"/>
  <c r="B27" i="2"/>
  <c r="D27" i="2"/>
  <c r="G27" i="2"/>
  <c r="C27" i="2"/>
  <c r="H27" i="2"/>
  <c r="C11" i="3"/>
  <c r="E27" i="2" l="1"/>
  <c r="E22" i="2"/>
  <c r="E15" i="2"/>
  <c r="E20" i="2"/>
  <c r="F15" i="1"/>
  <c r="E26" i="2"/>
  <c r="F30" i="1"/>
  <c r="G30" i="1" s="1"/>
  <c r="K30" i="1" s="1"/>
  <c r="E14" i="2"/>
  <c r="E21" i="2"/>
  <c r="F23" i="1"/>
  <c r="G23" i="1" s="1"/>
  <c r="K23" i="1" s="1"/>
  <c r="E25" i="2"/>
  <c r="F22" i="1"/>
  <c r="U22" i="1" s="1"/>
  <c r="E24" i="2"/>
  <c r="E18" i="2"/>
  <c r="E16" i="2"/>
  <c r="C12" i="1"/>
  <c r="C12" i="3"/>
  <c r="C11" i="1"/>
  <c r="O36" i="1" l="1"/>
  <c r="S36" i="1" s="1"/>
  <c r="O44" i="1"/>
  <c r="S44" i="1" s="1"/>
  <c r="O52" i="1"/>
  <c r="S52" i="1" s="1"/>
  <c r="O61" i="1"/>
  <c r="S61" i="1" s="1"/>
  <c r="O69" i="1"/>
  <c r="S69" i="1" s="1"/>
  <c r="O77" i="1"/>
  <c r="S77" i="1" s="1"/>
  <c r="O85" i="1"/>
  <c r="S85" i="1" s="1"/>
  <c r="O94" i="1"/>
  <c r="S94" i="1" s="1"/>
  <c r="O102" i="1"/>
  <c r="S102" i="1" s="1"/>
  <c r="O110" i="1"/>
  <c r="S110" i="1" s="1"/>
  <c r="O118" i="1"/>
  <c r="S118" i="1" s="1"/>
  <c r="O126" i="1"/>
  <c r="S126" i="1" s="1"/>
  <c r="O134" i="1"/>
  <c r="S134" i="1" s="1"/>
  <c r="O142" i="1"/>
  <c r="S142" i="1" s="1"/>
  <c r="O150" i="1"/>
  <c r="S150" i="1" s="1"/>
  <c r="O158" i="1"/>
  <c r="S158" i="1" s="1"/>
  <c r="O166" i="1"/>
  <c r="S166" i="1" s="1"/>
  <c r="O35" i="1"/>
  <c r="S35" i="1" s="1"/>
  <c r="O43" i="1"/>
  <c r="S43" i="1" s="1"/>
  <c r="O51" i="1"/>
  <c r="S51" i="1" s="1"/>
  <c r="O59" i="1"/>
  <c r="S59" i="1" s="1"/>
  <c r="O68" i="1"/>
  <c r="S68" i="1" s="1"/>
  <c r="O76" i="1"/>
  <c r="S76" i="1" s="1"/>
  <c r="O84" i="1"/>
  <c r="S84" i="1" s="1"/>
  <c r="O93" i="1"/>
  <c r="S93" i="1" s="1"/>
  <c r="O101" i="1"/>
  <c r="S101" i="1" s="1"/>
  <c r="O109" i="1"/>
  <c r="S109" i="1" s="1"/>
  <c r="O117" i="1"/>
  <c r="S117" i="1" s="1"/>
  <c r="O125" i="1"/>
  <c r="S125" i="1" s="1"/>
  <c r="O34" i="1"/>
  <c r="S34" i="1" s="1"/>
  <c r="O42" i="1"/>
  <c r="S42" i="1" s="1"/>
  <c r="O50" i="1"/>
  <c r="S50" i="1" s="1"/>
  <c r="O58" i="1"/>
  <c r="S58" i="1" s="1"/>
  <c r="O67" i="1"/>
  <c r="S67" i="1" s="1"/>
  <c r="O75" i="1"/>
  <c r="S75" i="1" s="1"/>
  <c r="O83" i="1"/>
  <c r="S83" i="1" s="1"/>
  <c r="O92" i="1"/>
  <c r="S92" i="1" s="1"/>
  <c r="O100" i="1"/>
  <c r="S100" i="1" s="1"/>
  <c r="O108" i="1"/>
  <c r="S108" i="1" s="1"/>
  <c r="O116" i="1"/>
  <c r="S116" i="1" s="1"/>
  <c r="O124" i="1"/>
  <c r="S124" i="1" s="1"/>
  <c r="O132" i="1"/>
  <c r="S132" i="1" s="1"/>
  <c r="O140" i="1"/>
  <c r="S140" i="1" s="1"/>
  <c r="O148" i="1"/>
  <c r="S148" i="1" s="1"/>
  <c r="O33" i="1"/>
  <c r="S33" i="1" s="1"/>
  <c r="O41" i="1"/>
  <c r="S41" i="1" s="1"/>
  <c r="O49" i="1"/>
  <c r="S49" i="1" s="1"/>
  <c r="O57" i="1"/>
  <c r="S57" i="1" s="1"/>
  <c r="O66" i="1"/>
  <c r="S66" i="1" s="1"/>
  <c r="O74" i="1"/>
  <c r="S74" i="1" s="1"/>
  <c r="O82" i="1"/>
  <c r="S82" i="1" s="1"/>
  <c r="O91" i="1"/>
  <c r="S91" i="1" s="1"/>
  <c r="O99" i="1"/>
  <c r="S99" i="1" s="1"/>
  <c r="O107" i="1"/>
  <c r="S107" i="1" s="1"/>
  <c r="O115" i="1"/>
  <c r="S115" i="1" s="1"/>
  <c r="O123" i="1"/>
  <c r="S123" i="1" s="1"/>
  <c r="O131" i="1"/>
  <c r="S131" i="1" s="1"/>
  <c r="O139" i="1"/>
  <c r="S139" i="1" s="1"/>
  <c r="O147" i="1"/>
  <c r="S147" i="1" s="1"/>
  <c r="O155" i="1"/>
  <c r="S155" i="1" s="1"/>
  <c r="O163" i="1"/>
  <c r="S163" i="1" s="1"/>
  <c r="O32" i="1"/>
  <c r="S32" i="1" s="1"/>
  <c r="O40" i="1"/>
  <c r="S40" i="1" s="1"/>
  <c r="O48" i="1"/>
  <c r="S48" i="1" s="1"/>
  <c r="O56" i="1"/>
  <c r="S56" i="1" s="1"/>
  <c r="O65" i="1"/>
  <c r="S65" i="1" s="1"/>
  <c r="O73" i="1"/>
  <c r="S73" i="1" s="1"/>
  <c r="O81" i="1"/>
  <c r="S81" i="1" s="1"/>
  <c r="O90" i="1"/>
  <c r="S90" i="1" s="1"/>
  <c r="O98" i="1"/>
  <c r="S98" i="1" s="1"/>
  <c r="O106" i="1"/>
  <c r="S106" i="1" s="1"/>
  <c r="O114" i="1"/>
  <c r="S114" i="1" s="1"/>
  <c r="O122" i="1"/>
  <c r="S122" i="1" s="1"/>
  <c r="O39" i="1"/>
  <c r="S39" i="1" s="1"/>
  <c r="O47" i="1"/>
  <c r="S47" i="1" s="1"/>
  <c r="O55" i="1"/>
  <c r="S55" i="1" s="1"/>
  <c r="O64" i="1"/>
  <c r="S64" i="1" s="1"/>
  <c r="O72" i="1"/>
  <c r="S72" i="1" s="1"/>
  <c r="O80" i="1"/>
  <c r="S80" i="1" s="1"/>
  <c r="O88" i="1"/>
  <c r="S88" i="1" s="1"/>
  <c r="O97" i="1"/>
  <c r="S97" i="1" s="1"/>
  <c r="O105" i="1"/>
  <c r="S105" i="1" s="1"/>
  <c r="O113" i="1"/>
  <c r="S113" i="1" s="1"/>
  <c r="O37" i="1"/>
  <c r="S37" i="1" s="1"/>
  <c r="O45" i="1"/>
  <c r="S45" i="1" s="1"/>
  <c r="O53" i="1"/>
  <c r="S53" i="1" s="1"/>
  <c r="O62" i="1"/>
  <c r="S62" i="1" s="1"/>
  <c r="O70" i="1"/>
  <c r="S70" i="1" s="1"/>
  <c r="O78" i="1"/>
  <c r="S78" i="1" s="1"/>
  <c r="O86" i="1"/>
  <c r="S86" i="1" s="1"/>
  <c r="O95" i="1"/>
  <c r="S95" i="1" s="1"/>
  <c r="O103" i="1"/>
  <c r="S103" i="1" s="1"/>
  <c r="O111" i="1"/>
  <c r="S111" i="1" s="1"/>
  <c r="O71" i="1"/>
  <c r="S71" i="1" s="1"/>
  <c r="O129" i="1"/>
  <c r="S129" i="1" s="1"/>
  <c r="O145" i="1"/>
  <c r="S145" i="1" s="1"/>
  <c r="O173" i="1"/>
  <c r="S173" i="1" s="1"/>
  <c r="O181" i="1"/>
  <c r="S181" i="1" s="1"/>
  <c r="O189" i="1"/>
  <c r="S189" i="1" s="1"/>
  <c r="O197" i="1"/>
  <c r="S197" i="1" s="1"/>
  <c r="O205" i="1"/>
  <c r="S205" i="1" s="1"/>
  <c r="O213" i="1"/>
  <c r="S213" i="1" s="1"/>
  <c r="O221" i="1"/>
  <c r="S221" i="1" s="1"/>
  <c r="O79" i="1"/>
  <c r="S79" i="1" s="1"/>
  <c r="O120" i="1"/>
  <c r="S120" i="1" s="1"/>
  <c r="O153" i="1"/>
  <c r="S153" i="1" s="1"/>
  <c r="O156" i="1"/>
  <c r="S156" i="1" s="1"/>
  <c r="O160" i="1"/>
  <c r="S160" i="1" s="1"/>
  <c r="O167" i="1"/>
  <c r="S167" i="1" s="1"/>
  <c r="O172" i="1"/>
  <c r="S172" i="1" s="1"/>
  <c r="O180" i="1"/>
  <c r="S180" i="1" s="1"/>
  <c r="O188" i="1"/>
  <c r="S188" i="1" s="1"/>
  <c r="O196" i="1"/>
  <c r="S196" i="1" s="1"/>
  <c r="O204" i="1"/>
  <c r="S204" i="1" s="1"/>
  <c r="O212" i="1"/>
  <c r="S212" i="1" s="1"/>
  <c r="O220" i="1"/>
  <c r="S220" i="1" s="1"/>
  <c r="O228" i="1"/>
  <c r="S228" i="1" s="1"/>
  <c r="O236" i="1"/>
  <c r="S236" i="1" s="1"/>
  <c r="O244" i="1"/>
  <c r="S244" i="1" s="1"/>
  <c r="O252" i="1"/>
  <c r="S252" i="1" s="1"/>
  <c r="O260" i="1"/>
  <c r="S260" i="1" s="1"/>
  <c r="O268" i="1"/>
  <c r="S268" i="1" s="1"/>
  <c r="O87" i="1"/>
  <c r="S87" i="1" s="1"/>
  <c r="O133" i="1"/>
  <c r="S133" i="1" s="1"/>
  <c r="O171" i="1"/>
  <c r="S171" i="1" s="1"/>
  <c r="O179" i="1"/>
  <c r="S179" i="1" s="1"/>
  <c r="O187" i="1"/>
  <c r="S187" i="1" s="1"/>
  <c r="O195" i="1"/>
  <c r="S195" i="1" s="1"/>
  <c r="O96" i="1"/>
  <c r="S96" i="1" s="1"/>
  <c r="O136" i="1"/>
  <c r="S136" i="1" s="1"/>
  <c r="O141" i="1"/>
  <c r="S141" i="1" s="1"/>
  <c r="O159" i="1"/>
  <c r="S159" i="1" s="1"/>
  <c r="O170" i="1"/>
  <c r="S170" i="1" s="1"/>
  <c r="O178" i="1"/>
  <c r="S178" i="1" s="1"/>
  <c r="O186" i="1"/>
  <c r="S186" i="1" s="1"/>
  <c r="O194" i="1"/>
  <c r="S194" i="1" s="1"/>
  <c r="O202" i="1"/>
  <c r="S202" i="1" s="1"/>
  <c r="O210" i="1"/>
  <c r="S210" i="1" s="1"/>
  <c r="O38" i="1"/>
  <c r="S38" i="1" s="1"/>
  <c r="O104" i="1"/>
  <c r="S104" i="1" s="1"/>
  <c r="O121" i="1"/>
  <c r="S121" i="1" s="1"/>
  <c r="O128" i="1"/>
  <c r="S128" i="1" s="1"/>
  <c r="O138" i="1"/>
  <c r="S138" i="1" s="1"/>
  <c r="O144" i="1"/>
  <c r="S144" i="1" s="1"/>
  <c r="O149" i="1"/>
  <c r="S149" i="1" s="1"/>
  <c r="O162" i="1"/>
  <c r="S162" i="1" s="1"/>
  <c r="O169" i="1"/>
  <c r="S169" i="1" s="1"/>
  <c r="O177" i="1"/>
  <c r="S177" i="1" s="1"/>
  <c r="O185" i="1"/>
  <c r="S185" i="1" s="1"/>
  <c r="O193" i="1"/>
  <c r="S193" i="1" s="1"/>
  <c r="O201" i="1"/>
  <c r="S201" i="1" s="1"/>
  <c r="O209" i="1"/>
  <c r="S209" i="1" s="1"/>
  <c r="O217" i="1"/>
  <c r="S217" i="1" s="1"/>
  <c r="O46" i="1"/>
  <c r="S46" i="1" s="1"/>
  <c r="O112" i="1"/>
  <c r="S112" i="1" s="1"/>
  <c r="O119" i="1"/>
  <c r="S119" i="1" s="1"/>
  <c r="O130" i="1"/>
  <c r="S130" i="1" s="1"/>
  <c r="O135" i="1"/>
  <c r="S135" i="1" s="1"/>
  <c r="O146" i="1"/>
  <c r="S146" i="1" s="1"/>
  <c r="O152" i="1"/>
  <c r="S152" i="1" s="1"/>
  <c r="O165" i="1"/>
  <c r="S165" i="1" s="1"/>
  <c r="O176" i="1"/>
  <c r="S176" i="1" s="1"/>
  <c r="O184" i="1"/>
  <c r="S184" i="1" s="1"/>
  <c r="O192" i="1"/>
  <c r="S192" i="1" s="1"/>
  <c r="O200" i="1"/>
  <c r="S200" i="1" s="1"/>
  <c r="O208" i="1"/>
  <c r="S208" i="1" s="1"/>
  <c r="O216" i="1"/>
  <c r="S216" i="1" s="1"/>
  <c r="O224" i="1"/>
  <c r="S224" i="1" s="1"/>
  <c r="O232" i="1"/>
  <c r="S232" i="1" s="1"/>
  <c r="O240" i="1"/>
  <c r="S240" i="1" s="1"/>
  <c r="O248" i="1"/>
  <c r="S248" i="1" s="1"/>
  <c r="O256" i="1"/>
  <c r="S256" i="1" s="1"/>
  <c r="O264" i="1"/>
  <c r="S264" i="1" s="1"/>
  <c r="O199" i="1"/>
  <c r="S199" i="1" s="1"/>
  <c r="O219" i="1"/>
  <c r="S219" i="1" s="1"/>
  <c r="O231" i="1"/>
  <c r="S231" i="1" s="1"/>
  <c r="O242" i="1"/>
  <c r="S242" i="1" s="1"/>
  <c r="O249" i="1"/>
  <c r="S249" i="1" s="1"/>
  <c r="O263" i="1"/>
  <c r="S263" i="1" s="1"/>
  <c r="O272" i="1"/>
  <c r="S272" i="1" s="1"/>
  <c r="O279" i="1"/>
  <c r="S279" i="1" s="1"/>
  <c r="O287" i="1"/>
  <c r="S287" i="1" s="1"/>
  <c r="O296" i="1"/>
  <c r="S296" i="1" s="1"/>
  <c r="O307" i="1"/>
  <c r="S307" i="1" s="1"/>
  <c r="O315" i="1"/>
  <c r="S315" i="1" s="1"/>
  <c r="O323" i="1"/>
  <c r="S323" i="1" s="1"/>
  <c r="O331" i="1"/>
  <c r="S331" i="1" s="1"/>
  <c r="O339" i="1"/>
  <c r="S339" i="1" s="1"/>
  <c r="O347" i="1"/>
  <c r="S347" i="1" s="1"/>
  <c r="O54" i="1"/>
  <c r="S54" i="1" s="1"/>
  <c r="O63" i="1"/>
  <c r="S63" i="1" s="1"/>
  <c r="O227" i="1"/>
  <c r="S227" i="1" s="1"/>
  <c r="O238" i="1"/>
  <c r="S238" i="1" s="1"/>
  <c r="O245" i="1"/>
  <c r="S245" i="1" s="1"/>
  <c r="O259" i="1"/>
  <c r="S259" i="1" s="1"/>
  <c r="O271" i="1"/>
  <c r="S271" i="1" s="1"/>
  <c r="O278" i="1"/>
  <c r="S278" i="1" s="1"/>
  <c r="O286" i="1"/>
  <c r="S286" i="1" s="1"/>
  <c r="O295" i="1"/>
  <c r="S295" i="1" s="1"/>
  <c r="O306" i="1"/>
  <c r="S306" i="1" s="1"/>
  <c r="O314" i="1"/>
  <c r="S314" i="1" s="1"/>
  <c r="O127" i="1"/>
  <c r="S127" i="1" s="1"/>
  <c r="O151" i="1"/>
  <c r="S151" i="1" s="1"/>
  <c r="O174" i="1"/>
  <c r="S174" i="1" s="1"/>
  <c r="O183" i="1"/>
  <c r="S183" i="1" s="1"/>
  <c r="O190" i="1"/>
  <c r="S190" i="1" s="1"/>
  <c r="O234" i="1"/>
  <c r="S234" i="1" s="1"/>
  <c r="O241" i="1"/>
  <c r="S241" i="1" s="1"/>
  <c r="O137" i="1"/>
  <c r="S137" i="1" s="1"/>
  <c r="O154" i="1"/>
  <c r="S154" i="1" s="1"/>
  <c r="O214" i="1"/>
  <c r="S214" i="1" s="1"/>
  <c r="O223" i="1"/>
  <c r="S223" i="1" s="1"/>
  <c r="O230" i="1"/>
  <c r="S230" i="1" s="1"/>
  <c r="O237" i="1"/>
  <c r="S237" i="1" s="1"/>
  <c r="O251" i="1"/>
  <c r="S251" i="1" s="1"/>
  <c r="O262" i="1"/>
  <c r="S262" i="1" s="1"/>
  <c r="O270" i="1"/>
  <c r="S270" i="1" s="1"/>
  <c r="O276" i="1"/>
  <c r="S276" i="1" s="1"/>
  <c r="O284" i="1"/>
  <c r="S284" i="1" s="1"/>
  <c r="O293" i="1"/>
  <c r="S293" i="1" s="1"/>
  <c r="O301" i="1"/>
  <c r="S301" i="1" s="1"/>
  <c r="O312" i="1"/>
  <c r="S312" i="1" s="1"/>
  <c r="O320" i="1"/>
  <c r="S320" i="1" s="1"/>
  <c r="O328" i="1"/>
  <c r="S328" i="1" s="1"/>
  <c r="O336" i="1"/>
  <c r="S336" i="1" s="1"/>
  <c r="O344" i="1"/>
  <c r="S344" i="1" s="1"/>
  <c r="O352" i="1"/>
  <c r="S352" i="1" s="1"/>
  <c r="O161" i="1"/>
  <c r="S161" i="1" s="1"/>
  <c r="O168" i="1"/>
  <c r="S168" i="1" s="1"/>
  <c r="O206" i="1"/>
  <c r="S206" i="1" s="1"/>
  <c r="O218" i="1"/>
  <c r="S218" i="1" s="1"/>
  <c r="O226" i="1"/>
  <c r="S226" i="1" s="1"/>
  <c r="O233" i="1"/>
  <c r="S233" i="1" s="1"/>
  <c r="O247" i="1"/>
  <c r="S247" i="1" s="1"/>
  <c r="O258" i="1"/>
  <c r="S258" i="1" s="1"/>
  <c r="O265" i="1"/>
  <c r="S265" i="1" s="1"/>
  <c r="O269" i="1"/>
  <c r="S269" i="1" s="1"/>
  <c r="O275" i="1"/>
  <c r="S275" i="1" s="1"/>
  <c r="O283" i="1"/>
  <c r="S283" i="1" s="1"/>
  <c r="O291" i="1"/>
  <c r="S291" i="1" s="1"/>
  <c r="O300" i="1"/>
  <c r="S300" i="1" s="1"/>
  <c r="O311" i="1"/>
  <c r="S311" i="1" s="1"/>
  <c r="O319" i="1"/>
  <c r="S319" i="1" s="1"/>
  <c r="O191" i="1"/>
  <c r="S191" i="1" s="1"/>
  <c r="O198" i="1"/>
  <c r="S198" i="1" s="1"/>
  <c r="O229" i="1"/>
  <c r="S229" i="1" s="1"/>
  <c r="O243" i="1"/>
  <c r="S243" i="1" s="1"/>
  <c r="O254" i="1"/>
  <c r="S254" i="1" s="1"/>
  <c r="O261" i="1"/>
  <c r="S261" i="1" s="1"/>
  <c r="O274" i="1"/>
  <c r="S274" i="1" s="1"/>
  <c r="O282" i="1"/>
  <c r="S282" i="1" s="1"/>
  <c r="O290" i="1"/>
  <c r="S290" i="1" s="1"/>
  <c r="O299" i="1"/>
  <c r="S299" i="1" s="1"/>
  <c r="O310" i="1"/>
  <c r="S310" i="1" s="1"/>
  <c r="O318" i="1"/>
  <c r="S318" i="1" s="1"/>
  <c r="O326" i="1"/>
  <c r="S326" i="1" s="1"/>
  <c r="O334" i="1"/>
  <c r="S334" i="1" s="1"/>
  <c r="O342" i="1"/>
  <c r="S342" i="1" s="1"/>
  <c r="O350" i="1"/>
  <c r="S350" i="1" s="1"/>
  <c r="O157" i="1"/>
  <c r="S157" i="1" s="1"/>
  <c r="O322" i="1"/>
  <c r="S322" i="1" s="1"/>
  <c r="O335" i="1"/>
  <c r="S335" i="1" s="1"/>
  <c r="O338" i="1"/>
  <c r="S338" i="1" s="1"/>
  <c r="O349" i="1"/>
  <c r="S349" i="1" s="1"/>
  <c r="O356" i="1"/>
  <c r="S356" i="1" s="1"/>
  <c r="O362" i="1"/>
  <c r="S362" i="1" s="1"/>
  <c r="O370" i="1"/>
  <c r="S370" i="1" s="1"/>
  <c r="O378" i="1"/>
  <c r="S378" i="1" s="1"/>
  <c r="O386" i="1"/>
  <c r="S386" i="1" s="1"/>
  <c r="O394" i="1"/>
  <c r="S394" i="1" s="1"/>
  <c r="O402" i="1"/>
  <c r="S402" i="1" s="1"/>
  <c r="O410" i="1"/>
  <c r="S410" i="1" s="1"/>
  <c r="O418" i="1"/>
  <c r="S418" i="1" s="1"/>
  <c r="O426" i="1"/>
  <c r="S426" i="1" s="1"/>
  <c r="O434" i="1"/>
  <c r="S434" i="1" s="1"/>
  <c r="O442" i="1"/>
  <c r="S442" i="1" s="1"/>
  <c r="O450" i="1"/>
  <c r="S450" i="1" s="1"/>
  <c r="O458" i="1"/>
  <c r="S458" i="1" s="1"/>
  <c r="O466" i="1"/>
  <c r="S466" i="1" s="1"/>
  <c r="O474" i="1"/>
  <c r="S474" i="1" s="1"/>
  <c r="O482" i="1"/>
  <c r="S482" i="1" s="1"/>
  <c r="O490" i="1"/>
  <c r="S490" i="1" s="1"/>
  <c r="O498" i="1"/>
  <c r="S498" i="1" s="1"/>
  <c r="O506" i="1"/>
  <c r="S506" i="1" s="1"/>
  <c r="O515" i="1"/>
  <c r="S515" i="1" s="1"/>
  <c r="O207" i="1"/>
  <c r="S207" i="1" s="1"/>
  <c r="O222" i="1"/>
  <c r="S222" i="1" s="1"/>
  <c r="O235" i="1"/>
  <c r="S235" i="1" s="1"/>
  <c r="O239" i="1"/>
  <c r="S239" i="1" s="1"/>
  <c r="O246" i="1"/>
  <c r="S246" i="1" s="1"/>
  <c r="O280" i="1"/>
  <c r="S280" i="1" s="1"/>
  <c r="O317" i="1"/>
  <c r="S317" i="1" s="1"/>
  <c r="O329" i="1"/>
  <c r="S329" i="1" s="1"/>
  <c r="O332" i="1"/>
  <c r="S332" i="1" s="1"/>
  <c r="O343" i="1"/>
  <c r="S343" i="1" s="1"/>
  <c r="O346" i="1"/>
  <c r="S346" i="1" s="1"/>
  <c r="O361" i="1"/>
  <c r="S361" i="1" s="1"/>
  <c r="O369" i="1"/>
  <c r="S369" i="1" s="1"/>
  <c r="O377" i="1"/>
  <c r="S377" i="1" s="1"/>
  <c r="O385" i="1"/>
  <c r="S385" i="1" s="1"/>
  <c r="O393" i="1"/>
  <c r="S393" i="1" s="1"/>
  <c r="O401" i="1"/>
  <c r="S401" i="1" s="1"/>
  <c r="O409" i="1"/>
  <c r="S409" i="1" s="1"/>
  <c r="O417" i="1"/>
  <c r="S417" i="1" s="1"/>
  <c r="O425" i="1"/>
  <c r="S425" i="1" s="1"/>
  <c r="O433" i="1"/>
  <c r="S433" i="1" s="1"/>
  <c r="O441" i="1"/>
  <c r="S441" i="1" s="1"/>
  <c r="O449" i="1"/>
  <c r="S449" i="1" s="1"/>
  <c r="O457" i="1"/>
  <c r="S457" i="1" s="1"/>
  <c r="O465" i="1"/>
  <c r="S465" i="1" s="1"/>
  <c r="O473" i="1"/>
  <c r="S473" i="1" s="1"/>
  <c r="O481" i="1"/>
  <c r="S481" i="1" s="1"/>
  <c r="O489" i="1"/>
  <c r="S489" i="1" s="1"/>
  <c r="O497" i="1"/>
  <c r="S497" i="1" s="1"/>
  <c r="O505" i="1"/>
  <c r="S505" i="1" s="1"/>
  <c r="O514" i="1"/>
  <c r="S514" i="1" s="1"/>
  <c r="O524" i="1"/>
  <c r="S524" i="1" s="1"/>
  <c r="O532" i="1"/>
  <c r="S532" i="1" s="1"/>
  <c r="O215" i="1"/>
  <c r="S215" i="1" s="1"/>
  <c r="O267" i="1"/>
  <c r="S267" i="1" s="1"/>
  <c r="O288" i="1"/>
  <c r="S288" i="1" s="1"/>
  <c r="O324" i="1"/>
  <c r="S324" i="1" s="1"/>
  <c r="O337" i="1"/>
  <c r="S337" i="1" s="1"/>
  <c r="O340" i="1"/>
  <c r="S340" i="1" s="1"/>
  <c r="O351" i="1"/>
  <c r="S351" i="1" s="1"/>
  <c r="O355" i="1"/>
  <c r="S355" i="1" s="1"/>
  <c r="O360" i="1"/>
  <c r="S360" i="1" s="1"/>
  <c r="O368" i="1"/>
  <c r="S368" i="1" s="1"/>
  <c r="O376" i="1"/>
  <c r="S376" i="1" s="1"/>
  <c r="O384" i="1"/>
  <c r="S384" i="1" s="1"/>
  <c r="O392" i="1"/>
  <c r="S392" i="1" s="1"/>
  <c r="O400" i="1"/>
  <c r="S400" i="1" s="1"/>
  <c r="O408" i="1"/>
  <c r="S408" i="1" s="1"/>
  <c r="O250" i="1"/>
  <c r="S250" i="1" s="1"/>
  <c r="O255" i="1"/>
  <c r="S255" i="1" s="1"/>
  <c r="O273" i="1"/>
  <c r="S273" i="1" s="1"/>
  <c r="O277" i="1"/>
  <c r="S277" i="1" s="1"/>
  <c r="O297" i="1"/>
  <c r="S297" i="1" s="1"/>
  <c r="O321" i="1"/>
  <c r="S321" i="1" s="1"/>
  <c r="O345" i="1"/>
  <c r="S345" i="1" s="1"/>
  <c r="O348" i="1"/>
  <c r="S348" i="1" s="1"/>
  <c r="O359" i="1"/>
  <c r="S359" i="1" s="1"/>
  <c r="O367" i="1"/>
  <c r="S367" i="1" s="1"/>
  <c r="O375" i="1"/>
  <c r="S375" i="1" s="1"/>
  <c r="O383" i="1"/>
  <c r="S383" i="1" s="1"/>
  <c r="O391" i="1"/>
  <c r="S391" i="1" s="1"/>
  <c r="O399" i="1"/>
  <c r="S399" i="1" s="1"/>
  <c r="O407" i="1"/>
  <c r="S407" i="1" s="1"/>
  <c r="O415" i="1"/>
  <c r="S415" i="1" s="1"/>
  <c r="O423" i="1"/>
  <c r="S423" i="1" s="1"/>
  <c r="O431" i="1"/>
  <c r="S431" i="1" s="1"/>
  <c r="O439" i="1"/>
  <c r="S439" i="1" s="1"/>
  <c r="O447" i="1"/>
  <c r="S447" i="1" s="1"/>
  <c r="O455" i="1"/>
  <c r="S455" i="1" s="1"/>
  <c r="O463" i="1"/>
  <c r="S463" i="1" s="1"/>
  <c r="O471" i="1"/>
  <c r="S471" i="1" s="1"/>
  <c r="O479" i="1"/>
  <c r="S479" i="1" s="1"/>
  <c r="O487" i="1"/>
  <c r="S487" i="1" s="1"/>
  <c r="O495" i="1"/>
  <c r="S495" i="1" s="1"/>
  <c r="O503" i="1"/>
  <c r="S503" i="1" s="1"/>
  <c r="O511" i="1"/>
  <c r="S511" i="1" s="1"/>
  <c r="O522" i="1"/>
  <c r="S522" i="1" s="1"/>
  <c r="O530" i="1"/>
  <c r="S530" i="1" s="1"/>
  <c r="O257" i="1"/>
  <c r="S257" i="1" s="1"/>
  <c r="O281" i="1"/>
  <c r="S281" i="1" s="1"/>
  <c r="O285" i="1"/>
  <c r="S285" i="1" s="1"/>
  <c r="O308" i="1"/>
  <c r="S308" i="1" s="1"/>
  <c r="O358" i="1"/>
  <c r="S358" i="1" s="1"/>
  <c r="O366" i="1"/>
  <c r="S366" i="1" s="1"/>
  <c r="O374" i="1"/>
  <c r="S374" i="1" s="1"/>
  <c r="O382" i="1"/>
  <c r="S382" i="1" s="1"/>
  <c r="O390" i="1"/>
  <c r="S390" i="1" s="1"/>
  <c r="O398" i="1"/>
  <c r="S398" i="1" s="1"/>
  <c r="O406" i="1"/>
  <c r="S406" i="1" s="1"/>
  <c r="O414" i="1"/>
  <c r="S414" i="1" s="1"/>
  <c r="O422" i="1"/>
  <c r="S422" i="1" s="1"/>
  <c r="O430" i="1"/>
  <c r="S430" i="1" s="1"/>
  <c r="O438" i="1"/>
  <c r="S438" i="1" s="1"/>
  <c r="O446" i="1"/>
  <c r="S446" i="1" s="1"/>
  <c r="O454" i="1"/>
  <c r="S454" i="1" s="1"/>
  <c r="O462" i="1"/>
  <c r="S462" i="1" s="1"/>
  <c r="O470" i="1"/>
  <c r="S470" i="1" s="1"/>
  <c r="O478" i="1"/>
  <c r="S478" i="1" s="1"/>
  <c r="O182" i="1"/>
  <c r="S182" i="1" s="1"/>
  <c r="O203" i="1"/>
  <c r="S203" i="1" s="1"/>
  <c r="O211" i="1"/>
  <c r="S211" i="1" s="1"/>
  <c r="O225" i="1"/>
  <c r="S225" i="1" s="1"/>
  <c r="O289" i="1"/>
  <c r="S289" i="1" s="1"/>
  <c r="O294" i="1"/>
  <c r="S294" i="1" s="1"/>
  <c r="O298" i="1"/>
  <c r="S298" i="1" s="1"/>
  <c r="O325" i="1"/>
  <c r="S325" i="1" s="1"/>
  <c r="O357" i="1"/>
  <c r="S357" i="1" s="1"/>
  <c r="O388" i="1"/>
  <c r="S388" i="1" s="1"/>
  <c r="O411" i="1"/>
  <c r="S411" i="1" s="1"/>
  <c r="O413" i="1"/>
  <c r="S413" i="1" s="1"/>
  <c r="O444" i="1"/>
  <c r="S444" i="1" s="1"/>
  <c r="O472" i="1"/>
  <c r="S472" i="1" s="1"/>
  <c r="O475" i="1"/>
  <c r="S475" i="1" s="1"/>
  <c r="O477" i="1"/>
  <c r="S477" i="1" s="1"/>
  <c r="O493" i="1"/>
  <c r="S493" i="1" s="1"/>
  <c r="O507" i="1"/>
  <c r="S507" i="1" s="1"/>
  <c r="O513" i="1"/>
  <c r="S513" i="1" s="1"/>
  <c r="O525" i="1"/>
  <c r="S525" i="1" s="1"/>
  <c r="O501" i="1"/>
  <c r="S501" i="1" s="1"/>
  <c r="O516" i="1"/>
  <c r="S516" i="1" s="1"/>
  <c r="O395" i="1"/>
  <c r="S395" i="1" s="1"/>
  <c r="O397" i="1"/>
  <c r="S397" i="1" s="1"/>
  <c r="O419" i="1"/>
  <c r="S419" i="1" s="1"/>
  <c r="O508" i="1"/>
  <c r="S508" i="1" s="1"/>
  <c r="O354" i="1"/>
  <c r="S354" i="1" s="1"/>
  <c r="O459" i="1"/>
  <c r="S459" i="1" s="1"/>
  <c r="O491" i="1"/>
  <c r="S491" i="1" s="1"/>
  <c r="O435" i="1"/>
  <c r="S435" i="1" s="1"/>
  <c r="O510" i="1"/>
  <c r="S510" i="1" s="1"/>
  <c r="O529" i="1"/>
  <c r="S529" i="1" s="1"/>
  <c r="O164" i="1"/>
  <c r="S164" i="1" s="1"/>
  <c r="O175" i="1"/>
  <c r="S175" i="1" s="1"/>
  <c r="O330" i="1"/>
  <c r="S330" i="1" s="1"/>
  <c r="O363" i="1"/>
  <c r="S363" i="1" s="1"/>
  <c r="O365" i="1"/>
  <c r="S365" i="1" s="1"/>
  <c r="O396" i="1"/>
  <c r="S396" i="1" s="1"/>
  <c r="O420" i="1"/>
  <c r="S420" i="1" s="1"/>
  <c r="O448" i="1"/>
  <c r="S448" i="1" s="1"/>
  <c r="O451" i="1"/>
  <c r="S451" i="1" s="1"/>
  <c r="O453" i="1"/>
  <c r="S453" i="1" s="1"/>
  <c r="O521" i="1"/>
  <c r="S521" i="1" s="1"/>
  <c r="O526" i="1"/>
  <c r="S526" i="1" s="1"/>
  <c r="O309" i="1"/>
  <c r="S309" i="1" s="1"/>
  <c r="O353" i="1"/>
  <c r="S353" i="1" s="1"/>
  <c r="O371" i="1"/>
  <c r="S371" i="1" s="1"/>
  <c r="O373" i="1"/>
  <c r="S373" i="1" s="1"/>
  <c r="O404" i="1"/>
  <c r="S404" i="1" s="1"/>
  <c r="O424" i="1"/>
  <c r="S424" i="1" s="1"/>
  <c r="O427" i="1"/>
  <c r="S427" i="1" s="1"/>
  <c r="O429" i="1"/>
  <c r="S429" i="1" s="1"/>
  <c r="O460" i="1"/>
  <c r="S460" i="1" s="1"/>
  <c r="O484" i="1"/>
  <c r="S484" i="1" s="1"/>
  <c r="O509" i="1"/>
  <c r="S509" i="1" s="1"/>
  <c r="O528" i="1"/>
  <c r="S528" i="1" s="1"/>
  <c r="O531" i="1"/>
  <c r="S531" i="1" s="1"/>
  <c r="O527" i="1"/>
  <c r="S527" i="1" s="1"/>
  <c r="O302" i="1"/>
  <c r="S302" i="1" s="1"/>
  <c r="O364" i="1"/>
  <c r="S364" i="1" s="1"/>
  <c r="O483" i="1"/>
  <c r="S483" i="1" s="1"/>
  <c r="O488" i="1"/>
  <c r="S488" i="1" s="1"/>
  <c r="O494" i="1"/>
  <c r="S494" i="1" s="1"/>
  <c r="O403" i="1"/>
  <c r="S403" i="1" s="1"/>
  <c r="O456" i="1"/>
  <c r="S456" i="1" s="1"/>
  <c r="O496" i="1"/>
  <c r="S496" i="1" s="1"/>
  <c r="O327" i="1"/>
  <c r="S327" i="1" s="1"/>
  <c r="O380" i="1"/>
  <c r="S380" i="1" s="1"/>
  <c r="O437" i="1"/>
  <c r="S437" i="1" s="1"/>
  <c r="O499" i="1"/>
  <c r="S499" i="1" s="1"/>
  <c r="O504" i="1"/>
  <c r="S504" i="1" s="1"/>
  <c r="O143" i="1"/>
  <c r="S143" i="1" s="1"/>
  <c r="O316" i="1"/>
  <c r="S316" i="1" s="1"/>
  <c r="O379" i="1"/>
  <c r="S379" i="1" s="1"/>
  <c r="O381" i="1"/>
  <c r="S381" i="1" s="1"/>
  <c r="O436" i="1"/>
  <c r="S436" i="1" s="1"/>
  <c r="O464" i="1"/>
  <c r="S464" i="1" s="1"/>
  <c r="O467" i="1"/>
  <c r="S467" i="1" s="1"/>
  <c r="O469" i="1"/>
  <c r="S469" i="1" s="1"/>
  <c r="O492" i="1"/>
  <c r="S492" i="1" s="1"/>
  <c r="O440" i="1"/>
  <c r="S440" i="1" s="1"/>
  <c r="O445" i="1"/>
  <c r="S445" i="1" s="1"/>
  <c r="O476" i="1"/>
  <c r="S476" i="1" s="1"/>
  <c r="O486" i="1"/>
  <c r="S486" i="1" s="1"/>
  <c r="O416" i="1"/>
  <c r="S416" i="1" s="1"/>
  <c r="O452" i="1"/>
  <c r="S452" i="1" s="1"/>
  <c r="O480" i="1"/>
  <c r="S480" i="1" s="1"/>
  <c r="O341" i="1"/>
  <c r="S341" i="1" s="1"/>
  <c r="O372" i="1"/>
  <c r="S372" i="1" s="1"/>
  <c r="O405" i="1"/>
  <c r="S405" i="1" s="1"/>
  <c r="O428" i="1"/>
  <c r="S428" i="1" s="1"/>
  <c r="O461" i="1"/>
  <c r="S461" i="1" s="1"/>
  <c r="O517" i="1"/>
  <c r="S517" i="1" s="1"/>
  <c r="O432" i="1"/>
  <c r="S432" i="1" s="1"/>
  <c r="O468" i="1"/>
  <c r="S468" i="1" s="1"/>
  <c r="O485" i="1"/>
  <c r="S485" i="1" s="1"/>
  <c r="O333" i="1"/>
  <c r="S333" i="1" s="1"/>
  <c r="O387" i="1"/>
  <c r="S387" i="1" s="1"/>
  <c r="O389" i="1"/>
  <c r="S389" i="1" s="1"/>
  <c r="O412" i="1"/>
  <c r="S412" i="1" s="1"/>
  <c r="O443" i="1"/>
  <c r="S443" i="1" s="1"/>
  <c r="O500" i="1"/>
  <c r="S500" i="1" s="1"/>
  <c r="O518" i="1"/>
  <c r="S518" i="1" s="1"/>
  <c r="O523" i="1"/>
  <c r="S523" i="1" s="1"/>
  <c r="O253" i="1"/>
  <c r="S253" i="1" s="1"/>
  <c r="O421" i="1"/>
  <c r="S421" i="1" s="1"/>
  <c r="O502" i="1"/>
  <c r="S502" i="1" s="1"/>
  <c r="O266" i="1"/>
  <c r="S266" i="1" s="1"/>
  <c r="O313" i="1"/>
  <c r="S313" i="1" s="1"/>
  <c r="O26" i="3"/>
  <c r="R26" i="3" s="1"/>
  <c r="O23" i="3"/>
  <c r="R23" i="3" s="1"/>
  <c r="C16" i="3"/>
  <c r="D18" i="3" s="1"/>
  <c r="O25" i="3"/>
  <c r="R25" i="3" s="1"/>
  <c r="O21" i="3"/>
  <c r="R21" i="3" s="1"/>
  <c r="O24" i="3"/>
  <c r="R24" i="3" s="1"/>
  <c r="O22" i="3"/>
  <c r="R22" i="3" s="1"/>
  <c r="O27" i="3"/>
  <c r="R27" i="3" s="1"/>
  <c r="C15" i="3"/>
  <c r="C18" i="3" s="1"/>
  <c r="O537" i="1"/>
  <c r="S537" i="1" s="1"/>
  <c r="O582" i="1"/>
  <c r="S582" i="1" s="1"/>
  <c r="O569" i="1"/>
  <c r="S569" i="1" s="1"/>
  <c r="O580" i="1"/>
  <c r="S580" i="1" s="1"/>
  <c r="O570" i="1"/>
  <c r="S570" i="1" s="1"/>
  <c r="O563" i="1"/>
  <c r="S563" i="1" s="1"/>
  <c r="O573" i="1"/>
  <c r="S573" i="1" s="1"/>
  <c r="O23" i="1"/>
  <c r="S23" i="1" s="1"/>
  <c r="C15" i="1"/>
  <c r="O28" i="1"/>
  <c r="S28" i="1" s="1"/>
  <c r="O520" i="1"/>
  <c r="S520" i="1" s="1"/>
  <c r="O27" i="1"/>
  <c r="S27" i="1" s="1"/>
  <c r="O25" i="1"/>
  <c r="S25" i="1" s="1"/>
  <c r="O21" i="1"/>
  <c r="S21" i="1" s="1"/>
  <c r="O575" i="1"/>
  <c r="S575" i="1" s="1"/>
  <c r="O26" i="1"/>
  <c r="S26" i="1" s="1"/>
  <c r="O512" i="1"/>
  <c r="S512" i="1" s="1"/>
  <c r="O533" i="1"/>
  <c r="S533" i="1" s="1"/>
  <c r="O574" i="1"/>
  <c r="S574" i="1" s="1"/>
  <c r="O545" i="1"/>
  <c r="S545" i="1" s="1"/>
  <c r="O22" i="1"/>
  <c r="S22" i="1" s="1"/>
  <c r="O588" i="1"/>
  <c r="S588" i="1" s="1"/>
  <c r="O543" i="1"/>
  <c r="S543" i="1" s="1"/>
  <c r="O540" i="1"/>
  <c r="S540" i="1" s="1"/>
  <c r="O553" i="1"/>
  <c r="S553" i="1" s="1"/>
  <c r="O577" i="1"/>
  <c r="S577" i="1" s="1"/>
  <c r="O556" i="1"/>
  <c r="S556" i="1" s="1"/>
  <c r="O548" i="1"/>
  <c r="S548" i="1" s="1"/>
  <c r="O31" i="1"/>
  <c r="S31" i="1" s="1"/>
  <c r="O586" i="1"/>
  <c r="S586" i="1" s="1"/>
  <c r="O566" i="1"/>
  <c r="S566" i="1" s="1"/>
  <c r="O561" i="1"/>
  <c r="S561" i="1" s="1"/>
  <c r="O567" i="1"/>
  <c r="S567" i="1" s="1"/>
  <c r="O550" i="1"/>
  <c r="S550" i="1" s="1"/>
  <c r="O572" i="1"/>
  <c r="S572" i="1" s="1"/>
  <c r="O538" i="1"/>
  <c r="S538" i="1" s="1"/>
  <c r="O29" i="1"/>
  <c r="S29" i="1" s="1"/>
  <c r="O539" i="1"/>
  <c r="S539" i="1" s="1"/>
  <c r="O564" i="1"/>
  <c r="S564" i="1" s="1"/>
  <c r="O560" i="1"/>
  <c r="S560" i="1" s="1"/>
  <c r="O565" i="1"/>
  <c r="S565" i="1" s="1"/>
  <c r="O571" i="1"/>
  <c r="S571" i="1" s="1"/>
  <c r="O304" i="1"/>
  <c r="S304" i="1" s="1"/>
  <c r="O562" i="1"/>
  <c r="S562" i="1" s="1"/>
  <c r="O559" i="1"/>
  <c r="S559" i="1" s="1"/>
  <c r="O292" i="1"/>
  <c r="S292" i="1" s="1"/>
  <c r="O583" i="1"/>
  <c r="S583" i="1" s="1"/>
  <c r="O541" i="1"/>
  <c r="S541" i="1" s="1"/>
  <c r="O568" i="1"/>
  <c r="S568" i="1" s="1"/>
  <c r="O549" i="1"/>
  <c r="S549" i="1" s="1"/>
  <c r="O60" i="1"/>
  <c r="S60" i="1" s="1"/>
  <c r="O535" i="1"/>
  <c r="S535" i="1" s="1"/>
  <c r="O536" i="1"/>
  <c r="S536" i="1" s="1"/>
  <c r="O581" i="1"/>
  <c r="S581" i="1" s="1"/>
  <c r="O551" i="1"/>
  <c r="S551" i="1" s="1"/>
  <c r="O24" i="1"/>
  <c r="S24" i="1" s="1"/>
  <c r="O587" i="1"/>
  <c r="S587" i="1" s="1"/>
  <c r="O542" i="1"/>
  <c r="S542" i="1" s="1"/>
  <c r="O579" i="1"/>
  <c r="S579" i="1" s="1"/>
  <c r="O552" i="1"/>
  <c r="S552" i="1" s="1"/>
  <c r="O558" i="1"/>
  <c r="S558" i="1" s="1"/>
  <c r="O555" i="1"/>
  <c r="S555" i="1" s="1"/>
  <c r="O305" i="1"/>
  <c r="S305" i="1" s="1"/>
  <c r="O547" i="1"/>
  <c r="S547" i="1" s="1"/>
  <c r="O89" i="1"/>
  <c r="S89" i="1" s="1"/>
  <c r="O519" i="1"/>
  <c r="S519" i="1" s="1"/>
  <c r="O584" i="1"/>
  <c r="S584" i="1" s="1"/>
  <c r="O546" i="1"/>
  <c r="S546" i="1" s="1"/>
  <c r="O585" i="1"/>
  <c r="S585" i="1" s="1"/>
  <c r="O576" i="1"/>
  <c r="S576" i="1" s="1"/>
  <c r="O578" i="1"/>
  <c r="S578" i="1" s="1"/>
  <c r="O554" i="1"/>
  <c r="S554" i="1" s="1"/>
  <c r="O30" i="1"/>
  <c r="S30" i="1" s="1"/>
  <c r="O303" i="1"/>
  <c r="S303" i="1" s="1"/>
  <c r="O544" i="1"/>
  <c r="S544" i="1" s="1"/>
  <c r="O557" i="1"/>
  <c r="S557" i="1" s="1"/>
  <c r="O534" i="1"/>
  <c r="S534" i="1" s="1"/>
  <c r="C16" i="1"/>
  <c r="D18" i="1" s="1"/>
  <c r="C18" i="1" l="1"/>
  <c r="F16" i="1"/>
  <c r="F17" i="1" s="1"/>
  <c r="E16" i="3"/>
  <c r="E17" i="3" s="1"/>
  <c r="R18" i="3"/>
  <c r="S18" i="1"/>
  <c r="F18" i="1" l="1"/>
</calcChain>
</file>

<file path=xl/sharedStrings.xml><?xml version="1.0" encoding="utf-8"?>
<sst xmlns="http://schemas.openxmlformats.org/spreadsheetml/2006/main" count="1444" uniqueCount="175">
  <si>
    <t>VY Sex / GSC 04917-00022</t>
  </si>
  <si>
    <t>System Type:</t>
  </si>
  <si>
    <t>IBVS 5075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</si>
  <si>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</si>
  <si>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</si>
  <si>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</si>
  <si>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</si>
  <si>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</si>
  <si>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</si>
  <si>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</si>
  <si>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</si>
  <si>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</si>
  <si>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</si>
  <si>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</si>
  <si>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</si>
  <si>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</si>
  <si>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</si>
  <si>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</si>
  <si>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</si>
  <si>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</si>
  <si>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</si>
  <si>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</si>
  <si>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</si>
  <si>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</si>
  <si>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</si>
  <si>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</si>
  <si>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</si>
  <si>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</si>
  <si>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</si>
  <si>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</si>
  <si>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</si>
  <si>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</si>
  <si>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</si>
  <si>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</si>
  <si>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</si>
  <si>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</si>
  <si>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</si>
  <si>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</si>
  <si>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</si>
  <si>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</si>
  <si>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</si>
  <si>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BAD?</t>
  </si>
  <si>
    <t>IBVS 5075</t>
  </si>
  <si>
    <t>IBVS 5484</t>
  </si>
  <si>
    <t>IBVS 5603</t>
  </si>
  <si>
    <t>I</t>
  </si>
  <si>
    <t>IBVS 5843</t>
  </si>
  <si>
    <t>II</t>
  </si>
  <si>
    <t>IBVS 6165</t>
  </si>
  <si>
    <t>VSB 46 </t>
  </si>
  <si>
    <t>VSB 48 </t>
  </si>
  <si>
    <t>VSB 50 </t>
  </si>
  <si>
    <t>VSB 53 </t>
  </si>
  <si>
    <t>VSB 55 </t>
  </si>
  <si>
    <t>IBVS 6157</t>
  </si>
  <si>
    <t>VSB 59 </t>
  </si>
  <si>
    <t>OEJV 0172</t>
  </si>
  <si>
    <t>VSB-059</t>
  </si>
  <si>
    <t>Ic</t>
  </si>
  <si>
    <t>VSB-063</t>
  </si>
  <si>
    <t>V</t>
  </si>
  <si>
    <t>OEJV 0191</t>
  </si>
  <si>
    <t>OEJV 0198</t>
  </si>
  <si>
    <t>VSB 067</t>
  </si>
  <si>
    <t>cG</t>
  </si>
  <si>
    <t>VSB 069</t>
  </si>
  <si>
    <t>B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</si>
  <si>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</si>
  <si>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</si>
  <si>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</si>
  <si>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</si>
  <si>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</si>
  <si>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</si>
  <si>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2452309.4066 </t>
  </si>
  <si>
    <t> 03.02.2002 21:45 </t>
  </si>
  <si>
    <t> -0.0161 </t>
  </si>
  <si>
    <t>E </t>
  </si>
  <si>
    <t>o</t>
  </si>
  <si>
    <t> K. &amp; M.Rätz </t>
  </si>
  <si>
    <t>BAVM 158 </t>
  </si>
  <si>
    <t>2453118.6939 </t>
  </si>
  <si>
    <t> 23.04.2004 04:39 </t>
  </si>
  <si>
    <t> 0.0012 </t>
  </si>
  <si>
    <t>?</t>
  </si>
  <si>
    <t> S.Dvorak </t>
  </si>
  <si>
    <t>IBVS 5603 </t>
  </si>
  <si>
    <t>2453410.7003 </t>
  </si>
  <si>
    <t> 09.02.2005 04:48 </t>
  </si>
  <si>
    <t> 0.0053 </t>
  </si>
  <si>
    <t>C </t>
  </si>
  <si>
    <t>-I</t>
  </si>
  <si>
    <t> W.Ogloza et al. </t>
  </si>
  <si>
    <t>IBVS 5843 </t>
  </si>
  <si>
    <t>2453411.8060 </t>
  </si>
  <si>
    <t> 10.02.2005 07:20 </t>
  </si>
  <si>
    <t>2056</t>
  </si>
  <si>
    <t> 0.0024 </t>
  </si>
  <si>
    <t>2453413.7982 </t>
  </si>
  <si>
    <t> 12.02.2005 07:09 </t>
  </si>
  <si>
    <t>2060.5</t>
  </si>
  <si>
    <t> -0.0009 </t>
  </si>
  <si>
    <t>2453459.6932 </t>
  </si>
  <si>
    <t> 30.03.2005 04:38 </t>
  </si>
  <si>
    <t>2164</t>
  </si>
  <si>
    <t> -0.0014 </t>
  </si>
  <si>
    <t>2456727.3692 </t>
  </si>
  <si>
    <t> 10.03.2014 20:51 </t>
  </si>
  <si>
    <t>9533</t>
  </si>
  <si>
    <t> -0.0024 </t>
  </si>
  <si>
    <t> M.&amp; K.Rätz </t>
  </si>
  <si>
    <t>BAVM 241 (=IBVS 6157) </t>
  </si>
  <si>
    <t>2457013.606 </t>
  </si>
  <si>
    <t> 22.12.2014 02:32 </t>
  </si>
  <si>
    <t>10178.5</t>
  </si>
  <si>
    <t> -0.003 </t>
  </si>
  <si>
    <t> A.Paschke </t>
  </si>
  <si>
    <t>OEJV 0172 </t>
  </si>
  <si>
    <t>2454147.2401 </t>
  </si>
  <si>
    <t> 15.02.2007 17:45 </t>
  </si>
  <si>
    <t>3714.5</t>
  </si>
  <si>
    <t> K.Nakajima </t>
  </si>
  <si>
    <t>2454174.0699 </t>
  </si>
  <si>
    <t> 14.03.2007 13:40 </t>
  </si>
  <si>
    <t>3775</t>
  </si>
  <si>
    <t> 0.0005 </t>
  </si>
  <si>
    <t> K.Nagai </t>
  </si>
  <si>
    <t>2454832.3514 </t>
  </si>
  <si>
    <t> 31.12.2008 20:26 </t>
  </si>
  <si>
    <t>5259.5</t>
  </si>
  <si>
    <t> 0.0019 </t>
  </si>
  <si>
    <t>2454907.0676 </t>
  </si>
  <si>
    <t> 16.03.2009 13:37 </t>
  </si>
  <si>
    <t>5428</t>
  </si>
  <si>
    <t> -0.0008 </t>
  </si>
  <si>
    <t>2455626.1006 </t>
  </si>
  <si>
    <t> 05.03.2011 14:24 </t>
  </si>
  <si>
    <t>7049.5</t>
  </si>
  <si>
    <t> 0.0013 </t>
  </si>
  <si>
    <t>2455656.0319 </t>
  </si>
  <si>
    <t> 04.04.2011 12:45 </t>
  </si>
  <si>
    <t>7117</t>
  </si>
  <si>
    <t> 0.0007 </t>
  </si>
  <si>
    <t>Rc</t>
  </si>
  <si>
    <t>2456018.9822 </t>
  </si>
  <si>
    <t> 01.04.2012 11:34 </t>
  </si>
  <si>
    <t>7935.5</t>
  </si>
  <si>
    <t> -0.0010 </t>
  </si>
  <si>
    <t>2456026.9638 </t>
  </si>
  <si>
    <t> 09.04.2012 11:07 </t>
  </si>
  <si>
    <t>7953.5</t>
  </si>
  <si>
    <t> -0.0012 </t>
  </si>
  <si>
    <t>2456740.0055 </t>
  </si>
  <si>
    <t> 23.03.2014 12:07 </t>
  </si>
  <si>
    <t>9561.5</t>
  </si>
  <si>
    <t> -0.0040 </t>
  </si>
  <si>
    <t>EW</t>
  </si>
  <si>
    <t>Cycle count may not be right.</t>
  </si>
  <si>
    <t>Local time</t>
  </si>
  <si>
    <t>GCVS 4</t>
  </si>
  <si>
    <t>IBVS</t>
  </si>
  <si>
    <t>S3</t>
  </si>
  <si>
    <t>S4</t>
  </si>
  <si>
    <t>VSB, 91</t>
  </si>
  <si>
    <t>Ha</t>
  </si>
  <si>
    <t>TESS/BAJ/RAA</t>
  </si>
  <si>
    <t>TESS</t>
  </si>
  <si>
    <t>VSS SEB Gp</t>
  </si>
  <si>
    <t>VSB, 108</t>
  </si>
  <si>
    <t>BAV Journal 94</t>
  </si>
  <si>
    <t xml:space="preserve">Mag </t>
  </si>
  <si>
    <t>Next ToM-P</t>
  </si>
  <si>
    <t>Next ToM-S</t>
  </si>
  <si>
    <t>9.01 (0.34)</t>
  </si>
  <si>
    <t>VSX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</si>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</sst>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$#,##0_);&quot;($&quot;#,##0\)"/>
    <numFmt numFmtId="165" formatCode="m/d/yyyy\ h:mm"/>
    <numFmt numFmtId="166" formatCode="m/d/yyyy"/>
    <numFmt numFmtId="167" formatCode="0.000"/>
    <numFmt numFmtId="168" formatCode="mm/dd/yy"/>
    <numFmt numFmtId="169" formatCode="dd/mm/yyyy"/>
    <numFmt numFmtId="170" formatCode="0.00000"/>
    <numFmt numFmtId="171" formatCode="0.000000"/>
    <numFmt numFmtId="172" formatCode="0.0000"/>
  </numFmts>
  <fonts count="23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i/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8" fillId="0" borderId="0" applyFill="0" applyBorder="0" applyProtection="0">
      <alignment vertical="top"/>
    </xf>
    <xf numFmtId="164" fontId="18" fillId="0" borderId="0" applyFill="0" applyBorder="0" applyProtection="0">
      <alignment vertical="top"/>
    </xf>
    <xf numFmtId="0" fontId="18" fillId="0" borderId="0" applyFill="0" applyBorder="0" applyProtection="0">
      <alignment vertical="top"/>
    </xf>
    <xf numFmtId="2" fontId="18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8" fillId="0" borderId="0"/>
    <xf numFmtId="0" fontId="18" fillId="0" borderId="0"/>
  </cellStyleXfs>
  <cellXfs count="108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0" fillId="0" borderId="0" xfId="0" applyAlignment="1">
      <alignment horizontal="left" vertical="center"/>
    </xf>
    <xf numFmtId="0" fontId="5" fillId="0" borderId="0" xfId="0" applyFont="1" applyAlignment="1"/>
    <xf numFmtId="0" fontId="6" fillId="0" borderId="0" xfId="0" applyFont="1">
      <alignment vertical="top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3" xfId="0" applyBorder="1" applyAlignment="1">
      <alignment horizontal="center"/>
    </xf>
    <xf numFmtId="0" fontId="7" fillId="0" borderId="0" xfId="0" applyFont="1">
      <alignment vertical="top"/>
    </xf>
    <xf numFmtId="0" fontId="2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7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166" fontId="0" fillId="0" borderId="0" xfId="0" applyNumberFormat="1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>
      <alignment vertical="top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167" fontId="5" fillId="0" borderId="0" xfId="0" applyNumberFormat="1" applyFont="1" applyAlignment="1">
      <alignment horizontal="left" vertical="top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7" fillId="0" borderId="0" xfId="7" applyFont="1" applyAlignment="1">
      <alignment horizontal="left"/>
    </xf>
    <xf numFmtId="0" fontId="7" fillId="0" borderId="0" xfId="7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15" fillId="2" borderId="10" xfId="5" applyNumberFormat="1" applyFill="1" applyBorder="1" applyAlignment="1" applyProtection="1">
      <alignment horizontal="right" vertical="top" wrapText="1"/>
    </xf>
    <xf numFmtId="0" fontId="16" fillId="0" borderId="0" xfId="0" applyFont="1" applyAlignment="1">
      <alignment horizontal="left"/>
    </xf>
    <xf numFmtId="168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9" fontId="0" fillId="0" borderId="0" xfId="0" applyNumberFormat="1" applyAlignment="1"/>
    <xf numFmtId="0" fontId="19" fillId="0" borderId="0" xfId="0" applyFont="1" applyAlignment="1">
      <alignment horizontal="left"/>
    </xf>
    <xf numFmtId="171" fontId="0" fillId="0" borderId="0" xfId="0" applyNumberFormat="1" applyAlignment="1">
      <alignment horizontal="left"/>
    </xf>
    <xf numFmtId="171" fontId="0" fillId="0" borderId="0" xfId="0" applyNumberFormat="1" applyAlignment="1">
      <alignment horizontal="left" vertical="center"/>
    </xf>
    <xf numFmtId="171" fontId="5" fillId="0" borderId="0" xfId="0" applyNumberFormat="1" applyFont="1" applyAlignment="1">
      <alignment horizontal="left" vertical="center" wrapText="1"/>
    </xf>
    <xf numFmtId="171" fontId="9" fillId="0" borderId="0" xfId="0" applyNumberFormat="1" applyFont="1" applyAlignment="1">
      <alignment horizontal="left"/>
    </xf>
    <xf numFmtId="171" fontId="5" fillId="0" borderId="0" xfId="0" applyNumberFormat="1" applyFont="1" applyAlignment="1">
      <alignment horizontal="left"/>
    </xf>
    <xf numFmtId="171" fontId="10" fillId="0" borderId="0" xfId="0" applyNumberFormat="1" applyFont="1" applyAlignment="1">
      <alignment horizontal="left" vertical="center"/>
    </xf>
    <xf numFmtId="171" fontId="10" fillId="0" borderId="0" xfId="0" applyNumberFormat="1" applyFont="1" applyAlignment="1">
      <alignment horizontal="left"/>
    </xf>
    <xf numFmtId="171" fontId="13" fillId="0" borderId="0" xfId="7" applyNumberFormat="1" applyFont="1" applyAlignment="1">
      <alignment horizontal="left"/>
    </xf>
    <xf numFmtId="171" fontId="5" fillId="0" borderId="0" xfId="0" applyNumberFormat="1" applyFont="1" applyAlignment="1">
      <alignment horizontal="left" vertical="top"/>
    </xf>
    <xf numFmtId="171" fontId="13" fillId="0" borderId="0" xfId="0" applyNumberFormat="1" applyFont="1" applyAlignment="1">
      <alignment horizontal="left"/>
    </xf>
    <xf numFmtId="171" fontId="19" fillId="0" borderId="0" xfId="0" applyNumberFormat="1" applyFont="1" applyAlignment="1" applyProtection="1">
      <alignment horizontal="left" vertical="center" wrapText="1"/>
      <protection locked="0"/>
    </xf>
    <xf numFmtId="171" fontId="13" fillId="0" borderId="0" xfId="6" applyNumberFormat="1" applyFont="1" applyAlignment="1">
      <alignment horizontal="left"/>
    </xf>
    <xf numFmtId="171" fontId="19" fillId="0" borderId="0" xfId="0" applyNumberFormat="1" applyFont="1" applyAlignment="1">
      <alignment horizontal="left" vertical="center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171" fontId="20" fillId="0" borderId="0" xfId="0" applyNumberFormat="1" applyFont="1" applyAlignment="1" applyProtection="1">
      <alignment horizontal="left" vertical="center" wrapText="1"/>
      <protection locked="0"/>
    </xf>
    <xf numFmtId="170" fontId="20" fillId="0" borderId="0" xfId="0" applyNumberFormat="1" applyFont="1" applyAlignment="1">
      <alignment horizontal="left"/>
    </xf>
    <xf numFmtId="0" fontId="21" fillId="0" borderId="0" xfId="0" applyFont="1" applyAlignment="1"/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/>
    </xf>
    <xf numFmtId="172" fontId="19" fillId="0" borderId="0" xfId="0" applyNumberFormat="1" applyFont="1" applyAlignment="1">
      <alignment horizontal="left" vertical="center"/>
    </xf>
    <xf numFmtId="0" fontId="0" fillId="0" borderId="11" xfId="0" applyBorder="1">
      <alignment vertical="top"/>
    </xf>
    <xf numFmtId="0" fontId="22" fillId="0" borderId="14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0" fontId="0" fillId="3" borderId="12" xfId="0" applyFont="1" applyFill="1" applyBorder="1" applyAlignment="1">
      <alignment horizontal="right" vertical="center"/>
    </xf>
    <xf numFmtId="0" fontId="0" fillId="3" borderId="1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22" fontId="20" fillId="0" borderId="15" xfId="0" applyNumberFormat="1" applyFont="1" applyBorder="1" applyAlignment="1">
      <alignment horizontal="right" vertical="center"/>
    </xf>
    <xf numFmtId="22" fontId="20" fillId="0" borderId="17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Sex - O-C Diagr.</a:t>
            </a:r>
          </a:p>
        </c:rich>
      </c:tx>
      <c:layout>
        <c:manualLayout>
          <c:xMode val="edge"/>
          <c:yMode val="edge"/>
          <c:x val="0.3731828917185028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34193215387824"/>
          <c:y val="0.15104166666666666"/>
          <c:w val="0.81196250050333663"/>
          <c:h val="0.6239583333333332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-6547</c:v>
                </c:pt>
                <c:pt idx="1">
                  <c:v>-5884</c:v>
                </c:pt>
                <c:pt idx="2">
                  <c:v>-4059</c:v>
                </c:pt>
                <c:pt idx="3">
                  <c:v>-3400.5</c:v>
                </c:pt>
                <c:pt idx="4">
                  <c:v>-3398</c:v>
                </c:pt>
                <c:pt idx="5">
                  <c:v>-3393.5</c:v>
                </c:pt>
                <c:pt idx="6">
                  <c:v>-3290</c:v>
                </c:pt>
                <c:pt idx="7">
                  <c:v>-3200.5</c:v>
                </c:pt>
                <c:pt idx="8">
                  <c:v>-3198.5</c:v>
                </c:pt>
                <c:pt idx="9">
                  <c:v>-1739.5</c:v>
                </c:pt>
                <c:pt idx="10">
                  <c:v>-1679</c:v>
                </c:pt>
                <c:pt idx="11">
                  <c:v>-909</c:v>
                </c:pt>
                <c:pt idx="12">
                  <c:v>-909</c:v>
                </c:pt>
                <c:pt idx="13">
                  <c:v>-866</c:v>
                </c:pt>
                <c:pt idx="14">
                  <c:v>-866</c:v>
                </c:pt>
                <c:pt idx="15">
                  <c:v>-861.5</c:v>
                </c:pt>
                <c:pt idx="16">
                  <c:v>-861.5</c:v>
                </c:pt>
                <c:pt idx="17">
                  <c:v>-855</c:v>
                </c:pt>
                <c:pt idx="18">
                  <c:v>-855</c:v>
                </c:pt>
                <c:pt idx="19">
                  <c:v>-850.5</c:v>
                </c:pt>
                <c:pt idx="20">
                  <c:v>-850.5</c:v>
                </c:pt>
                <c:pt idx="21">
                  <c:v>-846</c:v>
                </c:pt>
                <c:pt idx="22">
                  <c:v>-846</c:v>
                </c:pt>
                <c:pt idx="23">
                  <c:v>-823.5</c:v>
                </c:pt>
                <c:pt idx="24">
                  <c:v>-823.5</c:v>
                </c:pt>
                <c:pt idx="25">
                  <c:v>-816.5</c:v>
                </c:pt>
                <c:pt idx="26">
                  <c:v>-816.5</c:v>
                </c:pt>
                <c:pt idx="27">
                  <c:v>-812</c:v>
                </c:pt>
                <c:pt idx="28">
                  <c:v>-812</c:v>
                </c:pt>
                <c:pt idx="29">
                  <c:v>-787.5</c:v>
                </c:pt>
              </c:numCache>
            </c:numRef>
          </c:xVal>
          <c:yVal>
            <c:numRef>
              <c:f>Active!$H$21:$H$50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A5-4413-80BB-A10D7B857AE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-6547</c:v>
                </c:pt>
                <c:pt idx="1">
                  <c:v>-5884</c:v>
                </c:pt>
                <c:pt idx="2">
                  <c:v>-4059</c:v>
                </c:pt>
                <c:pt idx="3">
                  <c:v>-3400.5</c:v>
                </c:pt>
                <c:pt idx="4">
                  <c:v>-3398</c:v>
                </c:pt>
                <c:pt idx="5">
                  <c:v>-3393.5</c:v>
                </c:pt>
                <c:pt idx="6">
                  <c:v>-3290</c:v>
                </c:pt>
                <c:pt idx="7">
                  <c:v>-3200.5</c:v>
                </c:pt>
                <c:pt idx="8">
                  <c:v>-3198.5</c:v>
                </c:pt>
                <c:pt idx="9">
                  <c:v>-1739.5</c:v>
                </c:pt>
                <c:pt idx="10">
                  <c:v>-1679</c:v>
                </c:pt>
                <c:pt idx="11">
                  <c:v>-909</c:v>
                </c:pt>
                <c:pt idx="12">
                  <c:v>-909</c:v>
                </c:pt>
                <c:pt idx="13">
                  <c:v>-866</c:v>
                </c:pt>
                <c:pt idx="14">
                  <c:v>-866</c:v>
                </c:pt>
                <c:pt idx="15">
                  <c:v>-861.5</c:v>
                </c:pt>
                <c:pt idx="16">
                  <c:v>-861.5</c:v>
                </c:pt>
                <c:pt idx="17">
                  <c:v>-855</c:v>
                </c:pt>
                <c:pt idx="18">
                  <c:v>-855</c:v>
                </c:pt>
                <c:pt idx="19">
                  <c:v>-850.5</c:v>
                </c:pt>
                <c:pt idx="20">
                  <c:v>-850.5</c:v>
                </c:pt>
                <c:pt idx="21">
                  <c:v>-846</c:v>
                </c:pt>
                <c:pt idx="22">
                  <c:v>-846</c:v>
                </c:pt>
                <c:pt idx="23">
                  <c:v>-823.5</c:v>
                </c:pt>
                <c:pt idx="24">
                  <c:v>-823.5</c:v>
                </c:pt>
                <c:pt idx="25">
                  <c:v>-816.5</c:v>
                </c:pt>
                <c:pt idx="26">
                  <c:v>-816.5</c:v>
                </c:pt>
                <c:pt idx="27">
                  <c:v>-812</c:v>
                </c:pt>
                <c:pt idx="28">
                  <c:v>-812</c:v>
                </c:pt>
                <c:pt idx="29">
                  <c:v>-787.5</c:v>
                </c:pt>
              </c:numCache>
            </c:numRef>
          </c:xVal>
          <c:yVal>
            <c:numRef>
              <c:f>Active!$I$21:$I$50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A5-4413-80BB-A10D7B857AE2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Active!$F$21:$F$5000</c:f>
              <c:numCache>
                <c:formatCode>General</c:formatCode>
                <c:ptCount val="4980"/>
                <c:pt idx="0">
                  <c:v>-6547</c:v>
                </c:pt>
                <c:pt idx="1">
                  <c:v>-5884</c:v>
                </c:pt>
                <c:pt idx="2">
                  <c:v>-4059</c:v>
                </c:pt>
                <c:pt idx="3">
                  <c:v>-3400.5</c:v>
                </c:pt>
                <c:pt idx="4">
                  <c:v>-3398</c:v>
                </c:pt>
                <c:pt idx="5">
                  <c:v>-3393.5</c:v>
                </c:pt>
                <c:pt idx="6">
                  <c:v>-3290</c:v>
                </c:pt>
                <c:pt idx="7">
                  <c:v>-3200.5</c:v>
                </c:pt>
                <c:pt idx="8">
                  <c:v>-3198.5</c:v>
                </c:pt>
                <c:pt idx="9">
                  <c:v>-1739.5</c:v>
                </c:pt>
                <c:pt idx="10">
                  <c:v>-1679</c:v>
                </c:pt>
                <c:pt idx="11">
                  <c:v>-909</c:v>
                </c:pt>
                <c:pt idx="12">
                  <c:v>-909</c:v>
                </c:pt>
                <c:pt idx="13">
                  <c:v>-866</c:v>
                </c:pt>
                <c:pt idx="14">
                  <c:v>-866</c:v>
                </c:pt>
                <c:pt idx="15">
                  <c:v>-861.5</c:v>
                </c:pt>
                <c:pt idx="16">
                  <c:v>-861.5</c:v>
                </c:pt>
                <c:pt idx="17">
                  <c:v>-855</c:v>
                </c:pt>
                <c:pt idx="18">
                  <c:v>-855</c:v>
                </c:pt>
                <c:pt idx="19">
                  <c:v>-850.5</c:v>
                </c:pt>
                <c:pt idx="20">
                  <c:v>-850.5</c:v>
                </c:pt>
                <c:pt idx="21">
                  <c:v>-846</c:v>
                </c:pt>
                <c:pt idx="22">
                  <c:v>-846</c:v>
                </c:pt>
                <c:pt idx="23">
                  <c:v>-823.5</c:v>
                </c:pt>
                <c:pt idx="24">
                  <c:v>-823.5</c:v>
                </c:pt>
                <c:pt idx="25">
                  <c:v>-816.5</c:v>
                </c:pt>
                <c:pt idx="26">
                  <c:v>-816.5</c:v>
                </c:pt>
                <c:pt idx="27">
                  <c:v>-812</c:v>
                </c:pt>
                <c:pt idx="28">
                  <c:v>-812</c:v>
                </c:pt>
                <c:pt idx="29">
                  <c:v>-787.5</c:v>
                </c:pt>
                <c:pt idx="30">
                  <c:v>-787.5</c:v>
                </c:pt>
                <c:pt idx="31">
                  <c:v>-785</c:v>
                </c:pt>
                <c:pt idx="32">
                  <c:v>-785</c:v>
                </c:pt>
                <c:pt idx="33">
                  <c:v>-769.5</c:v>
                </c:pt>
                <c:pt idx="34">
                  <c:v>-769.5</c:v>
                </c:pt>
                <c:pt idx="35">
                  <c:v>-767</c:v>
                </c:pt>
                <c:pt idx="36">
                  <c:v>-767</c:v>
                </c:pt>
                <c:pt idx="37">
                  <c:v>-200.5</c:v>
                </c:pt>
                <c:pt idx="38">
                  <c:v>-200.5</c:v>
                </c:pt>
                <c:pt idx="39">
                  <c:v>-194.5</c:v>
                </c:pt>
                <c:pt idx="40">
                  <c:v>-191.5</c:v>
                </c:pt>
                <c:pt idx="41">
                  <c:v>-191.5</c:v>
                </c:pt>
                <c:pt idx="42">
                  <c:v>-189</c:v>
                </c:pt>
                <c:pt idx="43">
                  <c:v>-189</c:v>
                </c:pt>
                <c:pt idx="44">
                  <c:v>-187</c:v>
                </c:pt>
                <c:pt idx="45">
                  <c:v>-187</c:v>
                </c:pt>
                <c:pt idx="46">
                  <c:v>-184.5</c:v>
                </c:pt>
                <c:pt idx="47">
                  <c:v>-184.5</c:v>
                </c:pt>
                <c:pt idx="48">
                  <c:v>-153</c:v>
                </c:pt>
                <c:pt idx="49">
                  <c:v>-153</c:v>
                </c:pt>
                <c:pt idx="50">
                  <c:v>-148.5</c:v>
                </c:pt>
                <c:pt idx="51">
                  <c:v>-148.5</c:v>
                </c:pt>
                <c:pt idx="52">
                  <c:v>-139.5</c:v>
                </c:pt>
                <c:pt idx="53">
                  <c:v>-139.5</c:v>
                </c:pt>
                <c:pt idx="54">
                  <c:v>-133</c:v>
                </c:pt>
                <c:pt idx="55">
                  <c:v>-133</c:v>
                </c:pt>
                <c:pt idx="56">
                  <c:v>-130.5</c:v>
                </c:pt>
                <c:pt idx="57">
                  <c:v>-130.5</c:v>
                </c:pt>
                <c:pt idx="58">
                  <c:v>-126</c:v>
                </c:pt>
                <c:pt idx="59">
                  <c:v>-126</c:v>
                </c:pt>
                <c:pt idx="60">
                  <c:v>-59</c:v>
                </c:pt>
                <c:pt idx="61">
                  <c:v>-59</c:v>
                </c:pt>
                <c:pt idx="62">
                  <c:v>-32</c:v>
                </c:pt>
                <c:pt idx="63">
                  <c:v>-32</c:v>
                </c:pt>
                <c:pt idx="64">
                  <c:v>-29.5</c:v>
                </c:pt>
                <c:pt idx="65">
                  <c:v>-29.5</c:v>
                </c:pt>
                <c:pt idx="66">
                  <c:v>-27</c:v>
                </c:pt>
                <c:pt idx="67">
                  <c:v>-27</c:v>
                </c:pt>
                <c:pt idx="68">
                  <c:v>-26</c:v>
                </c:pt>
                <c:pt idx="69">
                  <c:v>-25.5</c:v>
                </c:pt>
                <c:pt idx="70">
                  <c:v>-25.5</c:v>
                </c:pt>
                <c:pt idx="71">
                  <c:v>-18</c:v>
                </c:pt>
                <c:pt idx="72">
                  <c:v>-18</c:v>
                </c:pt>
                <c:pt idx="73">
                  <c:v>-16.5</c:v>
                </c:pt>
                <c:pt idx="74">
                  <c:v>-16.5</c:v>
                </c:pt>
                <c:pt idx="75">
                  <c:v>-16</c:v>
                </c:pt>
                <c:pt idx="76">
                  <c:v>-16</c:v>
                </c:pt>
                <c:pt idx="77">
                  <c:v>-12</c:v>
                </c:pt>
                <c:pt idx="78">
                  <c:v>-12</c:v>
                </c:pt>
                <c:pt idx="79">
                  <c:v>-11.5</c:v>
                </c:pt>
                <c:pt idx="80">
                  <c:v>-11.5</c:v>
                </c:pt>
                <c:pt idx="81">
                  <c:v>-9.5</c:v>
                </c:pt>
                <c:pt idx="82">
                  <c:v>-9.5</c:v>
                </c:pt>
                <c:pt idx="83">
                  <c:v>-7.5</c:v>
                </c:pt>
                <c:pt idx="84">
                  <c:v>-7.5</c:v>
                </c:pt>
                <c:pt idx="85">
                  <c:v>1.5</c:v>
                </c:pt>
                <c:pt idx="86">
                  <c:v>1.5</c:v>
                </c:pt>
                <c:pt idx="87">
                  <c:v>2</c:v>
                </c:pt>
                <c:pt idx="88">
                  <c:v>2</c:v>
                </c:pt>
                <c:pt idx="89">
                  <c:v>6.5</c:v>
                </c:pt>
                <c:pt idx="90">
                  <c:v>6.5</c:v>
                </c:pt>
                <c:pt idx="91">
                  <c:v>8.5</c:v>
                </c:pt>
                <c:pt idx="92">
                  <c:v>8.5</c:v>
                </c:pt>
                <c:pt idx="93">
                  <c:v>10.5</c:v>
                </c:pt>
                <c:pt idx="94">
                  <c:v>10.5</c:v>
                </c:pt>
                <c:pt idx="95">
                  <c:v>11</c:v>
                </c:pt>
                <c:pt idx="96">
                  <c:v>11</c:v>
                </c:pt>
                <c:pt idx="97">
                  <c:v>15.5</c:v>
                </c:pt>
                <c:pt idx="98">
                  <c:v>15.5</c:v>
                </c:pt>
                <c:pt idx="99">
                  <c:v>33.5</c:v>
                </c:pt>
                <c:pt idx="100">
                  <c:v>33.5</c:v>
                </c:pt>
                <c:pt idx="101">
                  <c:v>35.5</c:v>
                </c:pt>
                <c:pt idx="102">
                  <c:v>35.5</c:v>
                </c:pt>
                <c:pt idx="103">
                  <c:v>38</c:v>
                </c:pt>
                <c:pt idx="104">
                  <c:v>38</c:v>
                </c:pt>
                <c:pt idx="105">
                  <c:v>51.5</c:v>
                </c:pt>
                <c:pt idx="106">
                  <c:v>51.5</c:v>
                </c:pt>
                <c:pt idx="107">
                  <c:v>60.5</c:v>
                </c:pt>
                <c:pt idx="108">
                  <c:v>60.5</c:v>
                </c:pt>
                <c:pt idx="109">
                  <c:v>116.5</c:v>
                </c:pt>
                <c:pt idx="110">
                  <c:v>116.5</c:v>
                </c:pt>
                <c:pt idx="111">
                  <c:v>629.5</c:v>
                </c:pt>
                <c:pt idx="112">
                  <c:v>629.5</c:v>
                </c:pt>
                <c:pt idx="113">
                  <c:v>645</c:v>
                </c:pt>
                <c:pt idx="114">
                  <c:v>645</c:v>
                </c:pt>
                <c:pt idx="115">
                  <c:v>652</c:v>
                </c:pt>
                <c:pt idx="116">
                  <c:v>652</c:v>
                </c:pt>
                <c:pt idx="117">
                  <c:v>656.5</c:v>
                </c:pt>
                <c:pt idx="118">
                  <c:v>656.5</c:v>
                </c:pt>
                <c:pt idx="119">
                  <c:v>658.5</c:v>
                </c:pt>
                <c:pt idx="120">
                  <c:v>658.5</c:v>
                </c:pt>
                <c:pt idx="121">
                  <c:v>663</c:v>
                </c:pt>
                <c:pt idx="122">
                  <c:v>663</c:v>
                </c:pt>
                <c:pt idx="123">
                  <c:v>667.5</c:v>
                </c:pt>
                <c:pt idx="124">
                  <c:v>667.5</c:v>
                </c:pt>
                <c:pt idx="125">
                  <c:v>670</c:v>
                </c:pt>
                <c:pt idx="126">
                  <c:v>670</c:v>
                </c:pt>
                <c:pt idx="127">
                  <c:v>672</c:v>
                </c:pt>
                <c:pt idx="128">
                  <c:v>672</c:v>
                </c:pt>
                <c:pt idx="129">
                  <c:v>676.5</c:v>
                </c:pt>
                <c:pt idx="130">
                  <c:v>676.5</c:v>
                </c:pt>
                <c:pt idx="131">
                  <c:v>681</c:v>
                </c:pt>
                <c:pt idx="132">
                  <c:v>681</c:v>
                </c:pt>
                <c:pt idx="133">
                  <c:v>683.5</c:v>
                </c:pt>
                <c:pt idx="134">
                  <c:v>683.5</c:v>
                </c:pt>
                <c:pt idx="135">
                  <c:v>685.5</c:v>
                </c:pt>
                <c:pt idx="136">
                  <c:v>685.5</c:v>
                </c:pt>
                <c:pt idx="137">
                  <c:v>708</c:v>
                </c:pt>
                <c:pt idx="138">
                  <c:v>708</c:v>
                </c:pt>
                <c:pt idx="139">
                  <c:v>710.5</c:v>
                </c:pt>
                <c:pt idx="140">
                  <c:v>710.5</c:v>
                </c:pt>
                <c:pt idx="141">
                  <c:v>717</c:v>
                </c:pt>
                <c:pt idx="142">
                  <c:v>717</c:v>
                </c:pt>
                <c:pt idx="143">
                  <c:v>719.5</c:v>
                </c:pt>
                <c:pt idx="144">
                  <c:v>719.5</c:v>
                </c:pt>
                <c:pt idx="145">
                  <c:v>732.5</c:v>
                </c:pt>
                <c:pt idx="146">
                  <c:v>732.5</c:v>
                </c:pt>
                <c:pt idx="147">
                  <c:v>744</c:v>
                </c:pt>
                <c:pt idx="148">
                  <c:v>744</c:v>
                </c:pt>
                <c:pt idx="149">
                  <c:v>753</c:v>
                </c:pt>
                <c:pt idx="150">
                  <c:v>753</c:v>
                </c:pt>
                <c:pt idx="151">
                  <c:v>768.5</c:v>
                </c:pt>
                <c:pt idx="152">
                  <c:v>768.5</c:v>
                </c:pt>
                <c:pt idx="153">
                  <c:v>769</c:v>
                </c:pt>
                <c:pt idx="154">
                  <c:v>769</c:v>
                </c:pt>
                <c:pt idx="155">
                  <c:v>773</c:v>
                </c:pt>
                <c:pt idx="156">
                  <c:v>773</c:v>
                </c:pt>
                <c:pt idx="157">
                  <c:v>784.5</c:v>
                </c:pt>
                <c:pt idx="158">
                  <c:v>784.5</c:v>
                </c:pt>
                <c:pt idx="159">
                  <c:v>791</c:v>
                </c:pt>
                <c:pt idx="160">
                  <c:v>791</c:v>
                </c:pt>
                <c:pt idx="161">
                  <c:v>791.5</c:v>
                </c:pt>
                <c:pt idx="162">
                  <c:v>791.5</c:v>
                </c:pt>
                <c:pt idx="163">
                  <c:v>793.5</c:v>
                </c:pt>
                <c:pt idx="164">
                  <c:v>793.5</c:v>
                </c:pt>
                <c:pt idx="165">
                  <c:v>807</c:v>
                </c:pt>
                <c:pt idx="166">
                  <c:v>807</c:v>
                </c:pt>
                <c:pt idx="167">
                  <c:v>811.5</c:v>
                </c:pt>
                <c:pt idx="168">
                  <c:v>811.5</c:v>
                </c:pt>
                <c:pt idx="169">
                  <c:v>814</c:v>
                </c:pt>
                <c:pt idx="170">
                  <c:v>814</c:v>
                </c:pt>
                <c:pt idx="171">
                  <c:v>816</c:v>
                </c:pt>
                <c:pt idx="172">
                  <c:v>816</c:v>
                </c:pt>
                <c:pt idx="173">
                  <c:v>818.5</c:v>
                </c:pt>
                <c:pt idx="174">
                  <c:v>818.5</c:v>
                </c:pt>
                <c:pt idx="175">
                  <c:v>829.5</c:v>
                </c:pt>
                <c:pt idx="176">
                  <c:v>829.5</c:v>
                </c:pt>
                <c:pt idx="177">
                  <c:v>832</c:v>
                </c:pt>
                <c:pt idx="178">
                  <c:v>832</c:v>
                </c:pt>
                <c:pt idx="179">
                  <c:v>834</c:v>
                </c:pt>
                <c:pt idx="180">
                  <c:v>834</c:v>
                </c:pt>
                <c:pt idx="181">
                  <c:v>840.5</c:v>
                </c:pt>
                <c:pt idx="182">
                  <c:v>840.5</c:v>
                </c:pt>
                <c:pt idx="183">
                  <c:v>841</c:v>
                </c:pt>
                <c:pt idx="184">
                  <c:v>841</c:v>
                </c:pt>
                <c:pt idx="185">
                  <c:v>843</c:v>
                </c:pt>
                <c:pt idx="186">
                  <c:v>843</c:v>
                </c:pt>
                <c:pt idx="187">
                  <c:v>845.5</c:v>
                </c:pt>
                <c:pt idx="188">
                  <c:v>845.5</c:v>
                </c:pt>
                <c:pt idx="189">
                  <c:v>854</c:v>
                </c:pt>
                <c:pt idx="190">
                  <c:v>854</c:v>
                </c:pt>
                <c:pt idx="191">
                  <c:v>854.5</c:v>
                </c:pt>
                <c:pt idx="192">
                  <c:v>854.5</c:v>
                </c:pt>
                <c:pt idx="193">
                  <c:v>856.5</c:v>
                </c:pt>
                <c:pt idx="194">
                  <c:v>856.5</c:v>
                </c:pt>
                <c:pt idx="195">
                  <c:v>858.5</c:v>
                </c:pt>
                <c:pt idx="196">
                  <c:v>858.5</c:v>
                </c:pt>
                <c:pt idx="197">
                  <c:v>861</c:v>
                </c:pt>
                <c:pt idx="198">
                  <c:v>861</c:v>
                </c:pt>
                <c:pt idx="199">
                  <c:v>870</c:v>
                </c:pt>
                <c:pt idx="200">
                  <c:v>870</c:v>
                </c:pt>
                <c:pt idx="201">
                  <c:v>879</c:v>
                </c:pt>
                <c:pt idx="202">
                  <c:v>879</c:v>
                </c:pt>
                <c:pt idx="203">
                  <c:v>881</c:v>
                </c:pt>
                <c:pt idx="204">
                  <c:v>881</c:v>
                </c:pt>
                <c:pt idx="205">
                  <c:v>881.5</c:v>
                </c:pt>
                <c:pt idx="206">
                  <c:v>881.5</c:v>
                </c:pt>
                <c:pt idx="207">
                  <c:v>899</c:v>
                </c:pt>
                <c:pt idx="208">
                  <c:v>899</c:v>
                </c:pt>
                <c:pt idx="209">
                  <c:v>933</c:v>
                </c:pt>
                <c:pt idx="210">
                  <c:v>933</c:v>
                </c:pt>
                <c:pt idx="211">
                  <c:v>964.5</c:v>
                </c:pt>
                <c:pt idx="212">
                  <c:v>964.5</c:v>
                </c:pt>
                <c:pt idx="213">
                  <c:v>1443.5</c:v>
                </c:pt>
                <c:pt idx="214">
                  <c:v>1443.5</c:v>
                </c:pt>
                <c:pt idx="215">
                  <c:v>1452.5</c:v>
                </c:pt>
                <c:pt idx="216">
                  <c:v>1452.5</c:v>
                </c:pt>
                <c:pt idx="217">
                  <c:v>1457</c:v>
                </c:pt>
                <c:pt idx="218">
                  <c:v>1457</c:v>
                </c:pt>
                <c:pt idx="219">
                  <c:v>1461.5</c:v>
                </c:pt>
                <c:pt idx="220">
                  <c:v>1461.5</c:v>
                </c:pt>
                <c:pt idx="221">
                  <c:v>1464</c:v>
                </c:pt>
                <c:pt idx="222">
                  <c:v>1464</c:v>
                </c:pt>
                <c:pt idx="223">
                  <c:v>1466</c:v>
                </c:pt>
                <c:pt idx="224">
                  <c:v>1466</c:v>
                </c:pt>
                <c:pt idx="225">
                  <c:v>1468.5</c:v>
                </c:pt>
                <c:pt idx="226">
                  <c:v>1468.5</c:v>
                </c:pt>
                <c:pt idx="227">
                  <c:v>1475</c:v>
                </c:pt>
                <c:pt idx="228">
                  <c:v>1475</c:v>
                </c:pt>
                <c:pt idx="229">
                  <c:v>1477.5</c:v>
                </c:pt>
                <c:pt idx="230">
                  <c:v>1477.5</c:v>
                </c:pt>
                <c:pt idx="231">
                  <c:v>1479.5</c:v>
                </c:pt>
                <c:pt idx="232">
                  <c:v>1479.5</c:v>
                </c:pt>
                <c:pt idx="233">
                  <c:v>1484</c:v>
                </c:pt>
                <c:pt idx="234">
                  <c:v>1484</c:v>
                </c:pt>
                <c:pt idx="235">
                  <c:v>1486.5</c:v>
                </c:pt>
                <c:pt idx="236">
                  <c:v>1486.5</c:v>
                </c:pt>
                <c:pt idx="237">
                  <c:v>1488.5</c:v>
                </c:pt>
                <c:pt idx="238">
                  <c:v>1488.5</c:v>
                </c:pt>
                <c:pt idx="239">
                  <c:v>1491</c:v>
                </c:pt>
                <c:pt idx="240">
                  <c:v>1491</c:v>
                </c:pt>
                <c:pt idx="241">
                  <c:v>1529</c:v>
                </c:pt>
                <c:pt idx="242">
                  <c:v>1529</c:v>
                </c:pt>
                <c:pt idx="243">
                  <c:v>1533.5</c:v>
                </c:pt>
                <c:pt idx="244">
                  <c:v>1533.5</c:v>
                </c:pt>
                <c:pt idx="245">
                  <c:v>1536</c:v>
                </c:pt>
                <c:pt idx="246">
                  <c:v>1536</c:v>
                </c:pt>
                <c:pt idx="247">
                  <c:v>1538</c:v>
                </c:pt>
                <c:pt idx="248">
                  <c:v>1538</c:v>
                </c:pt>
                <c:pt idx="249">
                  <c:v>1558.5</c:v>
                </c:pt>
                <c:pt idx="250">
                  <c:v>1558.5</c:v>
                </c:pt>
                <c:pt idx="251">
                  <c:v>1569.5</c:v>
                </c:pt>
                <c:pt idx="252">
                  <c:v>1569.5</c:v>
                </c:pt>
                <c:pt idx="253">
                  <c:v>1572</c:v>
                </c:pt>
                <c:pt idx="254">
                  <c:v>1572</c:v>
                </c:pt>
                <c:pt idx="255">
                  <c:v>1574</c:v>
                </c:pt>
                <c:pt idx="256">
                  <c:v>1574</c:v>
                </c:pt>
                <c:pt idx="257">
                  <c:v>1576.5</c:v>
                </c:pt>
                <c:pt idx="258">
                  <c:v>1576.5</c:v>
                </c:pt>
                <c:pt idx="259">
                  <c:v>1578.5</c:v>
                </c:pt>
                <c:pt idx="260">
                  <c:v>1578.5</c:v>
                </c:pt>
                <c:pt idx="261">
                  <c:v>1581</c:v>
                </c:pt>
                <c:pt idx="262">
                  <c:v>1581</c:v>
                </c:pt>
                <c:pt idx="263">
                  <c:v>1583</c:v>
                </c:pt>
                <c:pt idx="264">
                  <c:v>1583</c:v>
                </c:pt>
                <c:pt idx="265">
                  <c:v>1585.5</c:v>
                </c:pt>
                <c:pt idx="266">
                  <c:v>1585.5</c:v>
                </c:pt>
                <c:pt idx="267">
                  <c:v>1587.5</c:v>
                </c:pt>
                <c:pt idx="268">
                  <c:v>1587.5</c:v>
                </c:pt>
                <c:pt idx="269">
                  <c:v>1590</c:v>
                </c:pt>
                <c:pt idx="270">
                  <c:v>1590</c:v>
                </c:pt>
                <c:pt idx="271">
                  <c:v>1595.5</c:v>
                </c:pt>
                <c:pt idx="272">
                  <c:v>1632.5</c:v>
                </c:pt>
                <c:pt idx="273">
                  <c:v>1632.5</c:v>
                </c:pt>
                <c:pt idx="274">
                  <c:v>1637</c:v>
                </c:pt>
                <c:pt idx="275">
                  <c:v>1637</c:v>
                </c:pt>
                <c:pt idx="276">
                  <c:v>1641.5</c:v>
                </c:pt>
                <c:pt idx="277">
                  <c:v>1641.5</c:v>
                </c:pt>
                <c:pt idx="278">
                  <c:v>1646</c:v>
                </c:pt>
                <c:pt idx="279">
                  <c:v>1646</c:v>
                </c:pt>
                <c:pt idx="280">
                  <c:v>1648.5</c:v>
                </c:pt>
                <c:pt idx="281">
                  <c:v>1648.5</c:v>
                </c:pt>
                <c:pt idx="282">
                  <c:v>1663</c:v>
                </c:pt>
                <c:pt idx="283">
                  <c:v>2481.5</c:v>
                </c:pt>
                <c:pt idx="284">
                  <c:v>2499.5</c:v>
                </c:pt>
                <c:pt idx="285">
                  <c:v>3112</c:v>
                </c:pt>
                <c:pt idx="286">
                  <c:v>3112</c:v>
                </c:pt>
                <c:pt idx="287">
                  <c:v>3114</c:v>
                </c:pt>
                <c:pt idx="288">
                  <c:v>3114</c:v>
                </c:pt>
                <c:pt idx="289">
                  <c:v>3116.5</c:v>
                </c:pt>
                <c:pt idx="290">
                  <c:v>3116.5</c:v>
                </c:pt>
                <c:pt idx="291">
                  <c:v>3118.5</c:v>
                </c:pt>
                <c:pt idx="292">
                  <c:v>3118.5</c:v>
                </c:pt>
                <c:pt idx="293">
                  <c:v>3127.5</c:v>
                </c:pt>
                <c:pt idx="294">
                  <c:v>3127.5</c:v>
                </c:pt>
                <c:pt idx="295">
                  <c:v>3132</c:v>
                </c:pt>
                <c:pt idx="296">
                  <c:v>3132</c:v>
                </c:pt>
                <c:pt idx="297">
                  <c:v>3148</c:v>
                </c:pt>
                <c:pt idx="298">
                  <c:v>3148</c:v>
                </c:pt>
                <c:pt idx="299">
                  <c:v>3150</c:v>
                </c:pt>
                <c:pt idx="300">
                  <c:v>3150</c:v>
                </c:pt>
                <c:pt idx="301">
                  <c:v>3152.5</c:v>
                </c:pt>
                <c:pt idx="302">
                  <c:v>3152.5</c:v>
                </c:pt>
                <c:pt idx="303">
                  <c:v>3154.5</c:v>
                </c:pt>
                <c:pt idx="304">
                  <c:v>3154.5</c:v>
                </c:pt>
                <c:pt idx="305">
                  <c:v>3157</c:v>
                </c:pt>
                <c:pt idx="306">
                  <c:v>3157</c:v>
                </c:pt>
                <c:pt idx="307">
                  <c:v>3159</c:v>
                </c:pt>
                <c:pt idx="308">
                  <c:v>3159</c:v>
                </c:pt>
                <c:pt idx="309">
                  <c:v>3172.5</c:v>
                </c:pt>
                <c:pt idx="310">
                  <c:v>3172.5</c:v>
                </c:pt>
                <c:pt idx="311">
                  <c:v>3173</c:v>
                </c:pt>
                <c:pt idx="312">
                  <c:v>3173</c:v>
                </c:pt>
                <c:pt idx="313">
                  <c:v>3179.5</c:v>
                </c:pt>
                <c:pt idx="314">
                  <c:v>3179.5</c:v>
                </c:pt>
                <c:pt idx="315">
                  <c:v>3181.5</c:v>
                </c:pt>
                <c:pt idx="316">
                  <c:v>3181.5</c:v>
                </c:pt>
                <c:pt idx="317">
                  <c:v>3182</c:v>
                </c:pt>
                <c:pt idx="318">
                  <c:v>3182</c:v>
                </c:pt>
                <c:pt idx="319">
                  <c:v>3184</c:v>
                </c:pt>
                <c:pt idx="320">
                  <c:v>3184</c:v>
                </c:pt>
                <c:pt idx="321">
                  <c:v>3186</c:v>
                </c:pt>
                <c:pt idx="322">
                  <c:v>3186</c:v>
                </c:pt>
                <c:pt idx="323">
                  <c:v>3186.5</c:v>
                </c:pt>
                <c:pt idx="324">
                  <c:v>3186.5</c:v>
                </c:pt>
                <c:pt idx="325">
                  <c:v>3197.5</c:v>
                </c:pt>
                <c:pt idx="326">
                  <c:v>3197.5</c:v>
                </c:pt>
                <c:pt idx="327">
                  <c:v>3199.5</c:v>
                </c:pt>
                <c:pt idx="328">
                  <c:v>3199.5</c:v>
                </c:pt>
                <c:pt idx="329">
                  <c:v>3200</c:v>
                </c:pt>
                <c:pt idx="330">
                  <c:v>3200</c:v>
                </c:pt>
                <c:pt idx="331">
                  <c:v>3204</c:v>
                </c:pt>
                <c:pt idx="332">
                  <c:v>3204</c:v>
                </c:pt>
                <c:pt idx="333">
                  <c:v>3206.5</c:v>
                </c:pt>
                <c:pt idx="334">
                  <c:v>3206.5</c:v>
                </c:pt>
                <c:pt idx="335">
                  <c:v>3209</c:v>
                </c:pt>
                <c:pt idx="336">
                  <c:v>3209</c:v>
                </c:pt>
                <c:pt idx="337">
                  <c:v>3215.5</c:v>
                </c:pt>
                <c:pt idx="338">
                  <c:v>3215.5</c:v>
                </c:pt>
                <c:pt idx="339">
                  <c:v>3217.5</c:v>
                </c:pt>
                <c:pt idx="340">
                  <c:v>3217.5</c:v>
                </c:pt>
                <c:pt idx="341">
                  <c:v>3218</c:v>
                </c:pt>
                <c:pt idx="342">
                  <c:v>3218</c:v>
                </c:pt>
                <c:pt idx="343">
                  <c:v>3220</c:v>
                </c:pt>
                <c:pt idx="344">
                  <c:v>3220</c:v>
                </c:pt>
                <c:pt idx="345">
                  <c:v>3222</c:v>
                </c:pt>
                <c:pt idx="346">
                  <c:v>3222</c:v>
                </c:pt>
                <c:pt idx="347">
                  <c:v>3222.5</c:v>
                </c:pt>
                <c:pt idx="348">
                  <c:v>3222.5</c:v>
                </c:pt>
                <c:pt idx="349">
                  <c:v>3235.5</c:v>
                </c:pt>
                <c:pt idx="350">
                  <c:v>3235.5</c:v>
                </c:pt>
                <c:pt idx="351">
                  <c:v>3236</c:v>
                </c:pt>
                <c:pt idx="352">
                  <c:v>3236</c:v>
                </c:pt>
                <c:pt idx="353">
                  <c:v>3238</c:v>
                </c:pt>
                <c:pt idx="354">
                  <c:v>3238</c:v>
                </c:pt>
                <c:pt idx="355">
                  <c:v>3240</c:v>
                </c:pt>
                <c:pt idx="356">
                  <c:v>3240</c:v>
                </c:pt>
                <c:pt idx="357">
                  <c:v>3240.5</c:v>
                </c:pt>
                <c:pt idx="358">
                  <c:v>3240.5</c:v>
                </c:pt>
                <c:pt idx="359">
                  <c:v>3242.5</c:v>
                </c:pt>
                <c:pt idx="360">
                  <c:v>3242.5</c:v>
                </c:pt>
                <c:pt idx="361">
                  <c:v>3245</c:v>
                </c:pt>
                <c:pt idx="362">
                  <c:v>3245</c:v>
                </c:pt>
                <c:pt idx="363">
                  <c:v>3253.5</c:v>
                </c:pt>
                <c:pt idx="364">
                  <c:v>3253.5</c:v>
                </c:pt>
                <c:pt idx="365">
                  <c:v>3256</c:v>
                </c:pt>
                <c:pt idx="366">
                  <c:v>3256</c:v>
                </c:pt>
                <c:pt idx="367">
                  <c:v>3258</c:v>
                </c:pt>
                <c:pt idx="368">
                  <c:v>3258</c:v>
                </c:pt>
                <c:pt idx="369">
                  <c:v>3258</c:v>
                </c:pt>
                <c:pt idx="370">
                  <c:v>3258</c:v>
                </c:pt>
                <c:pt idx="371">
                  <c:v>3258.5</c:v>
                </c:pt>
                <c:pt idx="372">
                  <c:v>3258.5</c:v>
                </c:pt>
                <c:pt idx="373">
                  <c:v>3258.5</c:v>
                </c:pt>
                <c:pt idx="374">
                  <c:v>3258.5</c:v>
                </c:pt>
                <c:pt idx="375">
                  <c:v>3260.5</c:v>
                </c:pt>
                <c:pt idx="376">
                  <c:v>3260.5</c:v>
                </c:pt>
                <c:pt idx="377">
                  <c:v>3262.5</c:v>
                </c:pt>
                <c:pt idx="378">
                  <c:v>3262.5</c:v>
                </c:pt>
                <c:pt idx="379">
                  <c:v>3265</c:v>
                </c:pt>
                <c:pt idx="380">
                  <c:v>3265</c:v>
                </c:pt>
                <c:pt idx="381">
                  <c:v>3271.5</c:v>
                </c:pt>
                <c:pt idx="382">
                  <c:v>3271.5</c:v>
                </c:pt>
                <c:pt idx="383">
                  <c:v>3272</c:v>
                </c:pt>
                <c:pt idx="384">
                  <c:v>3272</c:v>
                </c:pt>
                <c:pt idx="385">
                  <c:v>3274</c:v>
                </c:pt>
                <c:pt idx="386">
                  <c:v>3274</c:v>
                </c:pt>
                <c:pt idx="387">
                  <c:v>3276</c:v>
                </c:pt>
                <c:pt idx="388">
                  <c:v>3276</c:v>
                </c:pt>
                <c:pt idx="389">
                  <c:v>3276.5</c:v>
                </c:pt>
                <c:pt idx="390">
                  <c:v>3276.5</c:v>
                </c:pt>
                <c:pt idx="391">
                  <c:v>3278.5</c:v>
                </c:pt>
                <c:pt idx="392">
                  <c:v>3278.5</c:v>
                </c:pt>
                <c:pt idx="393">
                  <c:v>3280.5</c:v>
                </c:pt>
                <c:pt idx="394">
                  <c:v>3280.5</c:v>
                </c:pt>
                <c:pt idx="395">
                  <c:v>3281</c:v>
                </c:pt>
                <c:pt idx="396">
                  <c:v>3281</c:v>
                </c:pt>
                <c:pt idx="397">
                  <c:v>3285.5</c:v>
                </c:pt>
                <c:pt idx="398">
                  <c:v>3285.5</c:v>
                </c:pt>
                <c:pt idx="399">
                  <c:v>3310</c:v>
                </c:pt>
                <c:pt idx="400">
                  <c:v>3310</c:v>
                </c:pt>
                <c:pt idx="401">
                  <c:v>3312</c:v>
                </c:pt>
                <c:pt idx="402">
                  <c:v>3312</c:v>
                </c:pt>
                <c:pt idx="403">
                  <c:v>3312.5</c:v>
                </c:pt>
                <c:pt idx="404">
                  <c:v>3312.5</c:v>
                </c:pt>
                <c:pt idx="405">
                  <c:v>3314.5</c:v>
                </c:pt>
                <c:pt idx="406">
                  <c:v>3314.5</c:v>
                </c:pt>
                <c:pt idx="407">
                  <c:v>3319</c:v>
                </c:pt>
                <c:pt idx="408">
                  <c:v>3319</c:v>
                </c:pt>
                <c:pt idx="409">
                  <c:v>3328</c:v>
                </c:pt>
                <c:pt idx="410">
                  <c:v>3328</c:v>
                </c:pt>
                <c:pt idx="411">
                  <c:v>3330</c:v>
                </c:pt>
                <c:pt idx="412">
                  <c:v>3330</c:v>
                </c:pt>
                <c:pt idx="413">
                  <c:v>3330.5</c:v>
                </c:pt>
                <c:pt idx="414">
                  <c:v>3330.5</c:v>
                </c:pt>
                <c:pt idx="415">
                  <c:v>3332.5</c:v>
                </c:pt>
                <c:pt idx="416">
                  <c:v>3332.5</c:v>
                </c:pt>
                <c:pt idx="417">
                  <c:v>3335</c:v>
                </c:pt>
                <c:pt idx="418">
                  <c:v>3335</c:v>
                </c:pt>
                <c:pt idx="419">
                  <c:v>3359.5</c:v>
                </c:pt>
                <c:pt idx="420">
                  <c:v>3359.5</c:v>
                </c:pt>
                <c:pt idx="421">
                  <c:v>3368.5</c:v>
                </c:pt>
                <c:pt idx="422">
                  <c:v>3368.5</c:v>
                </c:pt>
                <c:pt idx="423">
                  <c:v>3371</c:v>
                </c:pt>
                <c:pt idx="424">
                  <c:v>3371</c:v>
                </c:pt>
                <c:pt idx="425">
                  <c:v>3375.5</c:v>
                </c:pt>
                <c:pt idx="426">
                  <c:v>3375.5</c:v>
                </c:pt>
                <c:pt idx="427">
                  <c:v>3382</c:v>
                </c:pt>
                <c:pt idx="428">
                  <c:v>3382</c:v>
                </c:pt>
                <c:pt idx="429">
                  <c:v>3384.5</c:v>
                </c:pt>
                <c:pt idx="430">
                  <c:v>3384.5</c:v>
                </c:pt>
                <c:pt idx="431">
                  <c:v>3391</c:v>
                </c:pt>
                <c:pt idx="432">
                  <c:v>3391</c:v>
                </c:pt>
                <c:pt idx="433">
                  <c:v>3393.5</c:v>
                </c:pt>
                <c:pt idx="434">
                  <c:v>3393.5</c:v>
                </c:pt>
                <c:pt idx="435">
                  <c:v>3395.5</c:v>
                </c:pt>
                <c:pt idx="436">
                  <c:v>3395.5</c:v>
                </c:pt>
                <c:pt idx="437">
                  <c:v>3402.5</c:v>
                </c:pt>
                <c:pt idx="438">
                  <c:v>3402.5</c:v>
                </c:pt>
                <c:pt idx="439">
                  <c:v>3422.5</c:v>
                </c:pt>
                <c:pt idx="440">
                  <c:v>3422.5</c:v>
                </c:pt>
                <c:pt idx="441">
                  <c:v>3425</c:v>
                </c:pt>
                <c:pt idx="442">
                  <c:v>3425</c:v>
                </c:pt>
                <c:pt idx="443">
                  <c:v>3452</c:v>
                </c:pt>
                <c:pt idx="444">
                  <c:v>3452</c:v>
                </c:pt>
                <c:pt idx="445">
                  <c:v>3461</c:v>
                </c:pt>
                <c:pt idx="446">
                  <c:v>3461</c:v>
                </c:pt>
                <c:pt idx="447">
                  <c:v>3465.5</c:v>
                </c:pt>
                <c:pt idx="448">
                  <c:v>3465.5</c:v>
                </c:pt>
                <c:pt idx="449">
                  <c:v>3921.5</c:v>
                </c:pt>
                <c:pt idx="450">
                  <c:v>3921.5</c:v>
                </c:pt>
                <c:pt idx="451">
                  <c:v>3953</c:v>
                </c:pt>
                <c:pt idx="452">
                  <c:v>3953</c:v>
                </c:pt>
                <c:pt idx="453">
                  <c:v>3957.5</c:v>
                </c:pt>
                <c:pt idx="454">
                  <c:v>3957.5</c:v>
                </c:pt>
                <c:pt idx="455">
                  <c:v>3960</c:v>
                </c:pt>
                <c:pt idx="456">
                  <c:v>3960</c:v>
                </c:pt>
                <c:pt idx="457">
                  <c:v>3980</c:v>
                </c:pt>
                <c:pt idx="458">
                  <c:v>3980</c:v>
                </c:pt>
                <c:pt idx="459">
                  <c:v>3998</c:v>
                </c:pt>
                <c:pt idx="460">
                  <c:v>3998</c:v>
                </c:pt>
                <c:pt idx="461">
                  <c:v>4009.5</c:v>
                </c:pt>
                <c:pt idx="462">
                  <c:v>4009.5</c:v>
                </c:pt>
                <c:pt idx="463">
                  <c:v>4011.5</c:v>
                </c:pt>
                <c:pt idx="464">
                  <c:v>4011.5</c:v>
                </c:pt>
                <c:pt idx="465">
                  <c:v>4018.5</c:v>
                </c:pt>
                <c:pt idx="466">
                  <c:v>4018.5</c:v>
                </c:pt>
                <c:pt idx="467">
                  <c:v>4043</c:v>
                </c:pt>
                <c:pt idx="468">
                  <c:v>4043</c:v>
                </c:pt>
                <c:pt idx="469">
                  <c:v>4047.5</c:v>
                </c:pt>
                <c:pt idx="470">
                  <c:v>4047.5</c:v>
                </c:pt>
                <c:pt idx="471">
                  <c:v>4052</c:v>
                </c:pt>
                <c:pt idx="472">
                  <c:v>4052</c:v>
                </c:pt>
                <c:pt idx="473">
                  <c:v>4052.5</c:v>
                </c:pt>
                <c:pt idx="474">
                  <c:v>4052.5</c:v>
                </c:pt>
                <c:pt idx="475">
                  <c:v>4056.5</c:v>
                </c:pt>
                <c:pt idx="476">
                  <c:v>4056.5</c:v>
                </c:pt>
                <c:pt idx="477">
                  <c:v>4059</c:v>
                </c:pt>
                <c:pt idx="478">
                  <c:v>4059</c:v>
                </c:pt>
                <c:pt idx="479">
                  <c:v>4061</c:v>
                </c:pt>
                <c:pt idx="480">
                  <c:v>4061</c:v>
                </c:pt>
                <c:pt idx="481">
                  <c:v>4065.5</c:v>
                </c:pt>
                <c:pt idx="482">
                  <c:v>4065.5</c:v>
                </c:pt>
                <c:pt idx="483">
                  <c:v>4070</c:v>
                </c:pt>
                <c:pt idx="484">
                  <c:v>4070</c:v>
                </c:pt>
                <c:pt idx="485">
                  <c:v>4070.5</c:v>
                </c:pt>
                <c:pt idx="486">
                  <c:v>4070.5</c:v>
                </c:pt>
                <c:pt idx="487">
                  <c:v>4072.5</c:v>
                </c:pt>
                <c:pt idx="488">
                  <c:v>4072.5</c:v>
                </c:pt>
                <c:pt idx="489">
                  <c:v>4074.5</c:v>
                </c:pt>
                <c:pt idx="490">
                  <c:v>4074.5</c:v>
                </c:pt>
                <c:pt idx="491">
                  <c:v>4079</c:v>
                </c:pt>
                <c:pt idx="492">
                  <c:v>4101.5</c:v>
                </c:pt>
                <c:pt idx="493">
                  <c:v>4101.5</c:v>
                </c:pt>
                <c:pt idx="494">
                  <c:v>4104</c:v>
                </c:pt>
                <c:pt idx="495">
                  <c:v>4104</c:v>
                </c:pt>
                <c:pt idx="496">
                  <c:v>4106</c:v>
                </c:pt>
                <c:pt idx="497">
                  <c:v>4106</c:v>
                </c:pt>
                <c:pt idx="498">
                  <c:v>4107.5</c:v>
                </c:pt>
                <c:pt idx="499">
                  <c:v>4107.5</c:v>
                </c:pt>
                <c:pt idx="500">
                  <c:v>4137.5</c:v>
                </c:pt>
                <c:pt idx="501">
                  <c:v>4137.5</c:v>
                </c:pt>
                <c:pt idx="502">
                  <c:v>4187</c:v>
                </c:pt>
                <c:pt idx="503">
                  <c:v>4187</c:v>
                </c:pt>
                <c:pt idx="504">
                  <c:v>4205</c:v>
                </c:pt>
                <c:pt idx="505">
                  <c:v>4205</c:v>
                </c:pt>
                <c:pt idx="506">
                  <c:v>4270.5</c:v>
                </c:pt>
                <c:pt idx="507">
                  <c:v>4270.5</c:v>
                </c:pt>
                <c:pt idx="508">
                  <c:v>4288.5</c:v>
                </c:pt>
                <c:pt idx="509">
                  <c:v>4288.5</c:v>
                </c:pt>
                <c:pt idx="510">
                  <c:v>4293</c:v>
                </c:pt>
                <c:pt idx="511">
                  <c:v>4293</c:v>
                </c:pt>
                <c:pt idx="512">
                  <c:v>4724.5</c:v>
                </c:pt>
                <c:pt idx="513">
                  <c:v>5679.5</c:v>
                </c:pt>
                <c:pt idx="514">
                  <c:v>5742.5</c:v>
                </c:pt>
                <c:pt idx="515">
                  <c:v>7432.5</c:v>
                </c:pt>
                <c:pt idx="516">
                  <c:v>7702</c:v>
                </c:pt>
                <c:pt idx="517">
                  <c:v>7770</c:v>
                </c:pt>
                <c:pt idx="518">
                  <c:v>8081.5</c:v>
                </c:pt>
                <c:pt idx="519">
                  <c:v>8175</c:v>
                </c:pt>
                <c:pt idx="520">
                  <c:v>8175.5</c:v>
                </c:pt>
                <c:pt idx="521">
                  <c:v>8201</c:v>
                </c:pt>
                <c:pt idx="522">
                  <c:v>8201.5</c:v>
                </c:pt>
                <c:pt idx="523">
                  <c:v>8230</c:v>
                </c:pt>
                <c:pt idx="524">
                  <c:v>8230.5</c:v>
                </c:pt>
                <c:pt idx="525">
                  <c:v>9671.5</c:v>
                </c:pt>
                <c:pt idx="526">
                  <c:v>9671.5</c:v>
                </c:pt>
                <c:pt idx="527">
                  <c:v>9671.5</c:v>
                </c:pt>
                <c:pt idx="528">
                  <c:v>9781.5</c:v>
                </c:pt>
                <c:pt idx="529">
                  <c:v>9844.5</c:v>
                </c:pt>
                <c:pt idx="530">
                  <c:v>9844.5</c:v>
                </c:pt>
                <c:pt idx="531">
                  <c:v>9844.5</c:v>
                </c:pt>
                <c:pt idx="532">
                  <c:v>9853.5</c:v>
                </c:pt>
                <c:pt idx="533">
                  <c:v>9853.5</c:v>
                </c:pt>
                <c:pt idx="534">
                  <c:v>9853.5</c:v>
                </c:pt>
                <c:pt idx="535">
                  <c:v>9858</c:v>
                </c:pt>
                <c:pt idx="536">
                  <c:v>9858</c:v>
                </c:pt>
                <c:pt idx="537">
                  <c:v>9858</c:v>
                </c:pt>
                <c:pt idx="538">
                  <c:v>10391</c:v>
                </c:pt>
                <c:pt idx="539">
                  <c:v>10391.5</c:v>
                </c:pt>
                <c:pt idx="540">
                  <c:v>10416</c:v>
                </c:pt>
                <c:pt idx="541">
                  <c:v>10416.5</c:v>
                </c:pt>
                <c:pt idx="542">
                  <c:v>10440.5</c:v>
                </c:pt>
                <c:pt idx="543">
                  <c:v>10444.5</c:v>
                </c:pt>
                <c:pt idx="544">
                  <c:v>10445</c:v>
                </c:pt>
                <c:pt idx="545">
                  <c:v>10445</c:v>
                </c:pt>
                <c:pt idx="546">
                  <c:v>10449.5</c:v>
                </c:pt>
                <c:pt idx="547">
                  <c:v>10449.5</c:v>
                </c:pt>
                <c:pt idx="548">
                  <c:v>10450.5</c:v>
                </c:pt>
                <c:pt idx="549">
                  <c:v>10451</c:v>
                </c:pt>
                <c:pt idx="550">
                  <c:v>10472</c:v>
                </c:pt>
                <c:pt idx="551">
                  <c:v>10472</c:v>
                </c:pt>
                <c:pt idx="552">
                  <c:v>10476.5</c:v>
                </c:pt>
                <c:pt idx="553">
                  <c:v>10476.5</c:v>
                </c:pt>
                <c:pt idx="554">
                  <c:v>10476.5</c:v>
                </c:pt>
                <c:pt idx="555">
                  <c:v>10477</c:v>
                </c:pt>
                <c:pt idx="556">
                  <c:v>10481</c:v>
                </c:pt>
                <c:pt idx="557">
                  <c:v>10481</c:v>
                </c:pt>
                <c:pt idx="558">
                  <c:v>10508.5</c:v>
                </c:pt>
                <c:pt idx="559">
                  <c:v>10509</c:v>
                </c:pt>
                <c:pt idx="560">
                  <c:v>10593.5</c:v>
                </c:pt>
                <c:pt idx="561">
                  <c:v>10593.5</c:v>
                </c:pt>
                <c:pt idx="562">
                  <c:v>11306.5</c:v>
                </c:pt>
                <c:pt idx="563">
                  <c:v>11315.5</c:v>
                </c:pt>
                <c:pt idx="564">
                  <c:v>11324.5</c:v>
                </c:pt>
                <c:pt idx="565">
                  <c:v>11333.5</c:v>
                </c:pt>
                <c:pt idx="566">
                  <c:v>11333.5</c:v>
                </c:pt>
                <c:pt idx="567">
                  <c:v>11333.5</c:v>
                </c:pt>
              </c:numCache>
            </c:numRef>
          </c:xVal>
          <c:yVal>
            <c:numRef>
              <c:f>Active!$J$21:$J$5000</c:f>
              <c:numCache>
                <c:formatCode>General</c:formatCode>
                <c:ptCount val="49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A5-4413-80BB-A10D7B857AE2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Active!$F$21:$F$5000</c:f>
              <c:numCache>
                <c:formatCode>General</c:formatCode>
                <c:ptCount val="4980"/>
                <c:pt idx="0">
                  <c:v>-6547</c:v>
                </c:pt>
                <c:pt idx="1">
                  <c:v>-5884</c:v>
                </c:pt>
                <c:pt idx="2">
                  <c:v>-4059</c:v>
                </c:pt>
                <c:pt idx="3">
                  <c:v>-3400.5</c:v>
                </c:pt>
                <c:pt idx="4">
                  <c:v>-3398</c:v>
                </c:pt>
                <c:pt idx="5">
                  <c:v>-3393.5</c:v>
                </c:pt>
                <c:pt idx="6">
                  <c:v>-3290</c:v>
                </c:pt>
                <c:pt idx="7">
                  <c:v>-3200.5</c:v>
                </c:pt>
                <c:pt idx="8">
                  <c:v>-3198.5</c:v>
                </c:pt>
                <c:pt idx="9">
                  <c:v>-1739.5</c:v>
                </c:pt>
                <c:pt idx="10">
                  <c:v>-1679</c:v>
                </c:pt>
                <c:pt idx="11">
                  <c:v>-909</c:v>
                </c:pt>
                <c:pt idx="12">
                  <c:v>-909</c:v>
                </c:pt>
                <c:pt idx="13">
                  <c:v>-866</c:v>
                </c:pt>
                <c:pt idx="14">
                  <c:v>-866</c:v>
                </c:pt>
                <c:pt idx="15">
                  <c:v>-861.5</c:v>
                </c:pt>
                <c:pt idx="16">
                  <c:v>-861.5</c:v>
                </c:pt>
                <c:pt idx="17">
                  <c:v>-855</c:v>
                </c:pt>
                <c:pt idx="18">
                  <c:v>-855</c:v>
                </c:pt>
                <c:pt idx="19">
                  <c:v>-850.5</c:v>
                </c:pt>
                <c:pt idx="20">
                  <c:v>-850.5</c:v>
                </c:pt>
                <c:pt idx="21">
                  <c:v>-846</c:v>
                </c:pt>
                <c:pt idx="22">
                  <c:v>-846</c:v>
                </c:pt>
                <c:pt idx="23">
                  <c:v>-823.5</c:v>
                </c:pt>
                <c:pt idx="24">
                  <c:v>-823.5</c:v>
                </c:pt>
                <c:pt idx="25">
                  <c:v>-816.5</c:v>
                </c:pt>
                <c:pt idx="26">
                  <c:v>-816.5</c:v>
                </c:pt>
                <c:pt idx="27">
                  <c:v>-812</c:v>
                </c:pt>
                <c:pt idx="28">
                  <c:v>-812</c:v>
                </c:pt>
                <c:pt idx="29">
                  <c:v>-787.5</c:v>
                </c:pt>
                <c:pt idx="30">
                  <c:v>-787.5</c:v>
                </c:pt>
                <c:pt idx="31">
                  <c:v>-785</c:v>
                </c:pt>
                <c:pt idx="32">
                  <c:v>-785</c:v>
                </c:pt>
                <c:pt idx="33">
                  <c:v>-769.5</c:v>
                </c:pt>
                <c:pt idx="34">
                  <c:v>-769.5</c:v>
                </c:pt>
                <c:pt idx="35">
                  <c:v>-767</c:v>
                </c:pt>
                <c:pt idx="36">
                  <c:v>-767</c:v>
                </c:pt>
                <c:pt idx="37">
                  <c:v>-200.5</c:v>
                </c:pt>
                <c:pt idx="38">
                  <c:v>-200.5</c:v>
                </c:pt>
                <c:pt idx="39">
                  <c:v>-194.5</c:v>
                </c:pt>
                <c:pt idx="40">
                  <c:v>-191.5</c:v>
                </c:pt>
                <c:pt idx="41">
                  <c:v>-191.5</c:v>
                </c:pt>
                <c:pt idx="42">
                  <c:v>-189</c:v>
                </c:pt>
                <c:pt idx="43">
                  <c:v>-189</c:v>
                </c:pt>
                <c:pt idx="44">
                  <c:v>-187</c:v>
                </c:pt>
                <c:pt idx="45">
                  <c:v>-187</c:v>
                </c:pt>
                <c:pt idx="46">
                  <c:v>-184.5</c:v>
                </c:pt>
                <c:pt idx="47">
                  <c:v>-184.5</c:v>
                </c:pt>
                <c:pt idx="48">
                  <c:v>-153</c:v>
                </c:pt>
                <c:pt idx="49">
                  <c:v>-153</c:v>
                </c:pt>
                <c:pt idx="50">
                  <c:v>-148.5</c:v>
                </c:pt>
                <c:pt idx="51">
                  <c:v>-148.5</c:v>
                </c:pt>
                <c:pt idx="52">
                  <c:v>-139.5</c:v>
                </c:pt>
                <c:pt idx="53">
                  <c:v>-139.5</c:v>
                </c:pt>
                <c:pt idx="54">
                  <c:v>-133</c:v>
                </c:pt>
                <c:pt idx="55">
                  <c:v>-133</c:v>
                </c:pt>
                <c:pt idx="56">
                  <c:v>-130.5</c:v>
                </c:pt>
                <c:pt idx="57">
                  <c:v>-130.5</c:v>
                </c:pt>
                <c:pt idx="58">
                  <c:v>-126</c:v>
                </c:pt>
                <c:pt idx="59">
                  <c:v>-126</c:v>
                </c:pt>
                <c:pt idx="60">
                  <c:v>-59</c:v>
                </c:pt>
                <c:pt idx="61">
                  <c:v>-59</c:v>
                </c:pt>
                <c:pt idx="62">
                  <c:v>-32</c:v>
                </c:pt>
                <c:pt idx="63">
                  <c:v>-32</c:v>
                </c:pt>
                <c:pt idx="64">
                  <c:v>-29.5</c:v>
                </c:pt>
                <c:pt idx="65">
                  <c:v>-29.5</c:v>
                </c:pt>
                <c:pt idx="66">
                  <c:v>-27</c:v>
                </c:pt>
                <c:pt idx="67">
                  <c:v>-27</c:v>
                </c:pt>
                <c:pt idx="68">
                  <c:v>-26</c:v>
                </c:pt>
                <c:pt idx="69">
                  <c:v>-25.5</c:v>
                </c:pt>
                <c:pt idx="70">
                  <c:v>-25.5</c:v>
                </c:pt>
                <c:pt idx="71">
                  <c:v>-18</c:v>
                </c:pt>
                <c:pt idx="72">
                  <c:v>-18</c:v>
                </c:pt>
                <c:pt idx="73">
                  <c:v>-16.5</c:v>
                </c:pt>
                <c:pt idx="74">
                  <c:v>-16.5</c:v>
                </c:pt>
                <c:pt idx="75">
                  <c:v>-16</c:v>
                </c:pt>
                <c:pt idx="76">
                  <c:v>-16</c:v>
                </c:pt>
                <c:pt idx="77">
                  <c:v>-12</c:v>
                </c:pt>
                <c:pt idx="78">
                  <c:v>-12</c:v>
                </c:pt>
                <c:pt idx="79">
                  <c:v>-11.5</c:v>
                </c:pt>
                <c:pt idx="80">
                  <c:v>-11.5</c:v>
                </c:pt>
                <c:pt idx="81">
                  <c:v>-9.5</c:v>
                </c:pt>
                <c:pt idx="82">
                  <c:v>-9.5</c:v>
                </c:pt>
                <c:pt idx="83">
                  <c:v>-7.5</c:v>
                </c:pt>
                <c:pt idx="84">
                  <c:v>-7.5</c:v>
                </c:pt>
                <c:pt idx="85">
                  <c:v>1.5</c:v>
                </c:pt>
                <c:pt idx="86">
                  <c:v>1.5</c:v>
                </c:pt>
                <c:pt idx="87">
                  <c:v>2</c:v>
                </c:pt>
                <c:pt idx="88">
                  <c:v>2</c:v>
                </c:pt>
                <c:pt idx="89">
                  <c:v>6.5</c:v>
                </c:pt>
                <c:pt idx="90">
                  <c:v>6.5</c:v>
                </c:pt>
                <c:pt idx="91">
                  <c:v>8.5</c:v>
                </c:pt>
                <c:pt idx="92">
                  <c:v>8.5</c:v>
                </c:pt>
                <c:pt idx="93">
                  <c:v>10.5</c:v>
                </c:pt>
                <c:pt idx="94">
                  <c:v>10.5</c:v>
                </c:pt>
                <c:pt idx="95">
                  <c:v>11</c:v>
                </c:pt>
                <c:pt idx="96">
                  <c:v>11</c:v>
                </c:pt>
                <c:pt idx="97">
                  <c:v>15.5</c:v>
                </c:pt>
                <c:pt idx="98">
                  <c:v>15.5</c:v>
                </c:pt>
                <c:pt idx="99">
                  <c:v>33.5</c:v>
                </c:pt>
                <c:pt idx="100">
                  <c:v>33.5</c:v>
                </c:pt>
                <c:pt idx="101">
                  <c:v>35.5</c:v>
                </c:pt>
                <c:pt idx="102">
                  <c:v>35.5</c:v>
                </c:pt>
                <c:pt idx="103">
                  <c:v>38</c:v>
                </c:pt>
                <c:pt idx="104">
                  <c:v>38</c:v>
                </c:pt>
                <c:pt idx="105">
                  <c:v>51.5</c:v>
                </c:pt>
                <c:pt idx="106">
                  <c:v>51.5</c:v>
                </c:pt>
                <c:pt idx="107">
                  <c:v>60.5</c:v>
                </c:pt>
                <c:pt idx="108">
                  <c:v>60.5</c:v>
                </c:pt>
                <c:pt idx="109">
                  <c:v>116.5</c:v>
                </c:pt>
                <c:pt idx="110">
                  <c:v>116.5</c:v>
                </c:pt>
                <c:pt idx="111">
                  <c:v>629.5</c:v>
                </c:pt>
                <c:pt idx="112">
                  <c:v>629.5</c:v>
                </c:pt>
                <c:pt idx="113">
                  <c:v>645</c:v>
                </c:pt>
                <c:pt idx="114">
                  <c:v>645</c:v>
                </c:pt>
                <c:pt idx="115">
                  <c:v>652</c:v>
                </c:pt>
                <c:pt idx="116">
                  <c:v>652</c:v>
                </c:pt>
                <c:pt idx="117">
                  <c:v>656.5</c:v>
                </c:pt>
                <c:pt idx="118">
                  <c:v>656.5</c:v>
                </c:pt>
                <c:pt idx="119">
                  <c:v>658.5</c:v>
                </c:pt>
                <c:pt idx="120">
                  <c:v>658.5</c:v>
                </c:pt>
                <c:pt idx="121">
                  <c:v>663</c:v>
                </c:pt>
                <c:pt idx="122">
                  <c:v>663</c:v>
                </c:pt>
                <c:pt idx="123">
                  <c:v>667.5</c:v>
                </c:pt>
                <c:pt idx="124">
                  <c:v>667.5</c:v>
                </c:pt>
                <c:pt idx="125">
                  <c:v>670</c:v>
                </c:pt>
                <c:pt idx="126">
                  <c:v>670</c:v>
                </c:pt>
                <c:pt idx="127">
                  <c:v>672</c:v>
                </c:pt>
                <c:pt idx="128">
                  <c:v>672</c:v>
                </c:pt>
                <c:pt idx="129">
                  <c:v>676.5</c:v>
                </c:pt>
                <c:pt idx="130">
                  <c:v>676.5</c:v>
                </c:pt>
                <c:pt idx="131">
                  <c:v>681</c:v>
                </c:pt>
                <c:pt idx="132">
                  <c:v>681</c:v>
                </c:pt>
                <c:pt idx="133">
                  <c:v>683.5</c:v>
                </c:pt>
                <c:pt idx="134">
                  <c:v>683.5</c:v>
                </c:pt>
                <c:pt idx="135">
                  <c:v>685.5</c:v>
                </c:pt>
                <c:pt idx="136">
                  <c:v>685.5</c:v>
                </c:pt>
                <c:pt idx="137">
                  <c:v>708</c:v>
                </c:pt>
                <c:pt idx="138">
                  <c:v>708</c:v>
                </c:pt>
                <c:pt idx="139">
                  <c:v>710.5</c:v>
                </c:pt>
                <c:pt idx="140">
                  <c:v>710.5</c:v>
                </c:pt>
                <c:pt idx="141">
                  <c:v>717</c:v>
                </c:pt>
                <c:pt idx="142">
                  <c:v>717</c:v>
                </c:pt>
                <c:pt idx="143">
                  <c:v>719.5</c:v>
                </c:pt>
                <c:pt idx="144">
                  <c:v>719.5</c:v>
                </c:pt>
                <c:pt idx="145">
                  <c:v>732.5</c:v>
                </c:pt>
                <c:pt idx="146">
                  <c:v>732.5</c:v>
                </c:pt>
                <c:pt idx="147">
                  <c:v>744</c:v>
                </c:pt>
                <c:pt idx="148">
                  <c:v>744</c:v>
                </c:pt>
                <c:pt idx="149">
                  <c:v>753</c:v>
                </c:pt>
                <c:pt idx="150">
                  <c:v>753</c:v>
                </c:pt>
                <c:pt idx="151">
                  <c:v>768.5</c:v>
                </c:pt>
                <c:pt idx="152">
                  <c:v>768.5</c:v>
                </c:pt>
                <c:pt idx="153">
                  <c:v>769</c:v>
                </c:pt>
                <c:pt idx="154">
                  <c:v>769</c:v>
                </c:pt>
                <c:pt idx="155">
                  <c:v>773</c:v>
                </c:pt>
                <c:pt idx="156">
                  <c:v>773</c:v>
                </c:pt>
                <c:pt idx="157">
                  <c:v>784.5</c:v>
                </c:pt>
                <c:pt idx="158">
                  <c:v>784.5</c:v>
                </c:pt>
                <c:pt idx="159">
                  <c:v>791</c:v>
                </c:pt>
                <c:pt idx="160">
                  <c:v>791</c:v>
                </c:pt>
                <c:pt idx="161">
                  <c:v>791.5</c:v>
                </c:pt>
                <c:pt idx="162">
                  <c:v>791.5</c:v>
                </c:pt>
                <c:pt idx="163">
                  <c:v>793.5</c:v>
                </c:pt>
                <c:pt idx="164">
                  <c:v>793.5</c:v>
                </c:pt>
                <c:pt idx="165">
                  <c:v>807</c:v>
                </c:pt>
                <c:pt idx="166">
                  <c:v>807</c:v>
                </c:pt>
                <c:pt idx="167">
                  <c:v>811.5</c:v>
                </c:pt>
                <c:pt idx="168">
                  <c:v>811.5</c:v>
                </c:pt>
                <c:pt idx="169">
                  <c:v>814</c:v>
                </c:pt>
                <c:pt idx="170">
                  <c:v>814</c:v>
                </c:pt>
                <c:pt idx="171">
                  <c:v>816</c:v>
                </c:pt>
                <c:pt idx="172">
                  <c:v>816</c:v>
                </c:pt>
                <c:pt idx="173">
                  <c:v>818.5</c:v>
                </c:pt>
                <c:pt idx="174">
                  <c:v>818.5</c:v>
                </c:pt>
                <c:pt idx="175">
                  <c:v>829.5</c:v>
                </c:pt>
                <c:pt idx="176">
                  <c:v>829.5</c:v>
                </c:pt>
                <c:pt idx="177">
                  <c:v>832</c:v>
                </c:pt>
                <c:pt idx="178">
                  <c:v>832</c:v>
                </c:pt>
                <c:pt idx="179">
                  <c:v>834</c:v>
                </c:pt>
                <c:pt idx="180">
                  <c:v>834</c:v>
                </c:pt>
                <c:pt idx="181">
                  <c:v>840.5</c:v>
                </c:pt>
                <c:pt idx="182">
                  <c:v>840.5</c:v>
                </c:pt>
                <c:pt idx="183">
                  <c:v>841</c:v>
                </c:pt>
                <c:pt idx="184">
                  <c:v>841</c:v>
                </c:pt>
                <c:pt idx="185">
                  <c:v>843</c:v>
                </c:pt>
                <c:pt idx="186">
                  <c:v>843</c:v>
                </c:pt>
                <c:pt idx="187">
                  <c:v>845.5</c:v>
                </c:pt>
                <c:pt idx="188">
                  <c:v>845.5</c:v>
                </c:pt>
                <c:pt idx="189">
                  <c:v>854</c:v>
                </c:pt>
                <c:pt idx="190">
                  <c:v>854</c:v>
                </c:pt>
                <c:pt idx="191">
                  <c:v>854.5</c:v>
                </c:pt>
                <c:pt idx="192">
                  <c:v>854.5</c:v>
                </c:pt>
                <c:pt idx="193">
                  <c:v>856.5</c:v>
                </c:pt>
                <c:pt idx="194">
                  <c:v>856.5</c:v>
                </c:pt>
                <c:pt idx="195">
                  <c:v>858.5</c:v>
                </c:pt>
                <c:pt idx="196">
                  <c:v>858.5</c:v>
                </c:pt>
                <c:pt idx="197">
                  <c:v>861</c:v>
                </c:pt>
                <c:pt idx="198">
                  <c:v>861</c:v>
                </c:pt>
                <c:pt idx="199">
                  <c:v>870</c:v>
                </c:pt>
                <c:pt idx="200">
                  <c:v>870</c:v>
                </c:pt>
                <c:pt idx="201">
                  <c:v>879</c:v>
                </c:pt>
                <c:pt idx="202">
                  <c:v>879</c:v>
                </c:pt>
                <c:pt idx="203">
                  <c:v>881</c:v>
                </c:pt>
                <c:pt idx="204">
                  <c:v>881</c:v>
                </c:pt>
                <c:pt idx="205">
                  <c:v>881.5</c:v>
                </c:pt>
                <c:pt idx="206">
                  <c:v>881.5</c:v>
                </c:pt>
                <c:pt idx="207">
                  <c:v>899</c:v>
                </c:pt>
                <c:pt idx="208">
                  <c:v>899</c:v>
                </c:pt>
                <c:pt idx="209">
                  <c:v>933</c:v>
                </c:pt>
                <c:pt idx="210">
                  <c:v>933</c:v>
                </c:pt>
                <c:pt idx="211">
                  <c:v>964.5</c:v>
                </c:pt>
                <c:pt idx="212">
                  <c:v>964.5</c:v>
                </c:pt>
                <c:pt idx="213">
                  <c:v>1443.5</c:v>
                </c:pt>
                <c:pt idx="214">
                  <c:v>1443.5</c:v>
                </c:pt>
                <c:pt idx="215">
                  <c:v>1452.5</c:v>
                </c:pt>
                <c:pt idx="216">
                  <c:v>1452.5</c:v>
                </c:pt>
                <c:pt idx="217">
                  <c:v>1457</c:v>
                </c:pt>
                <c:pt idx="218">
                  <c:v>1457</c:v>
                </c:pt>
                <c:pt idx="219">
                  <c:v>1461.5</c:v>
                </c:pt>
                <c:pt idx="220">
                  <c:v>1461.5</c:v>
                </c:pt>
                <c:pt idx="221">
                  <c:v>1464</c:v>
                </c:pt>
                <c:pt idx="222">
                  <c:v>1464</c:v>
                </c:pt>
                <c:pt idx="223">
                  <c:v>1466</c:v>
                </c:pt>
                <c:pt idx="224">
                  <c:v>1466</c:v>
                </c:pt>
                <c:pt idx="225">
                  <c:v>1468.5</c:v>
                </c:pt>
                <c:pt idx="226">
                  <c:v>1468.5</c:v>
                </c:pt>
                <c:pt idx="227">
                  <c:v>1475</c:v>
                </c:pt>
                <c:pt idx="228">
                  <c:v>1475</c:v>
                </c:pt>
                <c:pt idx="229">
                  <c:v>1477.5</c:v>
                </c:pt>
                <c:pt idx="230">
                  <c:v>1477.5</c:v>
                </c:pt>
                <c:pt idx="231">
                  <c:v>1479.5</c:v>
                </c:pt>
                <c:pt idx="232">
                  <c:v>1479.5</c:v>
                </c:pt>
                <c:pt idx="233">
                  <c:v>1484</c:v>
                </c:pt>
                <c:pt idx="234">
                  <c:v>1484</c:v>
                </c:pt>
                <c:pt idx="235">
                  <c:v>1486.5</c:v>
                </c:pt>
                <c:pt idx="236">
                  <c:v>1486.5</c:v>
                </c:pt>
                <c:pt idx="237">
                  <c:v>1488.5</c:v>
                </c:pt>
                <c:pt idx="238">
                  <c:v>1488.5</c:v>
                </c:pt>
                <c:pt idx="239">
                  <c:v>1491</c:v>
                </c:pt>
                <c:pt idx="240">
                  <c:v>1491</c:v>
                </c:pt>
                <c:pt idx="241">
                  <c:v>1529</c:v>
                </c:pt>
                <c:pt idx="242">
                  <c:v>1529</c:v>
                </c:pt>
                <c:pt idx="243">
                  <c:v>1533.5</c:v>
                </c:pt>
                <c:pt idx="244">
                  <c:v>1533.5</c:v>
                </c:pt>
                <c:pt idx="245">
                  <c:v>1536</c:v>
                </c:pt>
                <c:pt idx="246">
                  <c:v>1536</c:v>
                </c:pt>
                <c:pt idx="247">
                  <c:v>1538</c:v>
                </c:pt>
                <c:pt idx="248">
                  <c:v>1538</c:v>
                </c:pt>
                <c:pt idx="249">
                  <c:v>1558.5</c:v>
                </c:pt>
                <c:pt idx="250">
                  <c:v>1558.5</c:v>
                </c:pt>
                <c:pt idx="251">
                  <c:v>1569.5</c:v>
                </c:pt>
                <c:pt idx="252">
                  <c:v>1569.5</c:v>
                </c:pt>
                <c:pt idx="253">
                  <c:v>1572</c:v>
                </c:pt>
                <c:pt idx="254">
                  <c:v>1572</c:v>
                </c:pt>
                <c:pt idx="255">
                  <c:v>1574</c:v>
                </c:pt>
                <c:pt idx="256">
                  <c:v>1574</c:v>
                </c:pt>
                <c:pt idx="257">
                  <c:v>1576.5</c:v>
                </c:pt>
                <c:pt idx="258">
                  <c:v>1576.5</c:v>
                </c:pt>
                <c:pt idx="259">
                  <c:v>1578.5</c:v>
                </c:pt>
                <c:pt idx="260">
                  <c:v>1578.5</c:v>
                </c:pt>
                <c:pt idx="261">
                  <c:v>1581</c:v>
                </c:pt>
                <c:pt idx="262">
                  <c:v>1581</c:v>
                </c:pt>
                <c:pt idx="263">
                  <c:v>1583</c:v>
                </c:pt>
                <c:pt idx="264">
                  <c:v>1583</c:v>
                </c:pt>
                <c:pt idx="265">
                  <c:v>1585.5</c:v>
                </c:pt>
                <c:pt idx="266">
                  <c:v>1585.5</c:v>
                </c:pt>
                <c:pt idx="267">
                  <c:v>1587.5</c:v>
                </c:pt>
                <c:pt idx="268">
                  <c:v>1587.5</c:v>
                </c:pt>
                <c:pt idx="269">
                  <c:v>1590</c:v>
                </c:pt>
                <c:pt idx="270">
                  <c:v>1590</c:v>
                </c:pt>
                <c:pt idx="271">
                  <c:v>1595.5</c:v>
                </c:pt>
                <c:pt idx="272">
                  <c:v>1632.5</c:v>
                </c:pt>
                <c:pt idx="273">
                  <c:v>1632.5</c:v>
                </c:pt>
                <c:pt idx="274">
                  <c:v>1637</c:v>
                </c:pt>
                <c:pt idx="275">
                  <c:v>1637</c:v>
                </c:pt>
                <c:pt idx="276">
                  <c:v>1641.5</c:v>
                </c:pt>
                <c:pt idx="277">
                  <c:v>1641.5</c:v>
                </c:pt>
                <c:pt idx="278">
                  <c:v>1646</c:v>
                </c:pt>
                <c:pt idx="279">
                  <c:v>1646</c:v>
                </c:pt>
                <c:pt idx="280">
                  <c:v>1648.5</c:v>
                </c:pt>
                <c:pt idx="281">
                  <c:v>1648.5</c:v>
                </c:pt>
                <c:pt idx="282">
                  <c:v>1663</c:v>
                </c:pt>
                <c:pt idx="283">
                  <c:v>2481.5</c:v>
                </c:pt>
                <c:pt idx="284">
                  <c:v>2499.5</c:v>
                </c:pt>
                <c:pt idx="285">
                  <c:v>3112</c:v>
                </c:pt>
                <c:pt idx="286">
                  <c:v>3112</c:v>
                </c:pt>
                <c:pt idx="287">
                  <c:v>3114</c:v>
                </c:pt>
                <c:pt idx="288">
                  <c:v>3114</c:v>
                </c:pt>
                <c:pt idx="289">
                  <c:v>3116.5</c:v>
                </c:pt>
                <c:pt idx="290">
                  <c:v>3116.5</c:v>
                </c:pt>
                <c:pt idx="291">
                  <c:v>3118.5</c:v>
                </c:pt>
                <c:pt idx="292">
                  <c:v>3118.5</c:v>
                </c:pt>
                <c:pt idx="293">
                  <c:v>3127.5</c:v>
                </c:pt>
                <c:pt idx="294">
                  <c:v>3127.5</c:v>
                </c:pt>
                <c:pt idx="295">
                  <c:v>3132</c:v>
                </c:pt>
                <c:pt idx="296">
                  <c:v>3132</c:v>
                </c:pt>
                <c:pt idx="297">
                  <c:v>3148</c:v>
                </c:pt>
                <c:pt idx="298">
                  <c:v>3148</c:v>
                </c:pt>
                <c:pt idx="299">
                  <c:v>3150</c:v>
                </c:pt>
                <c:pt idx="300">
                  <c:v>3150</c:v>
                </c:pt>
                <c:pt idx="301">
                  <c:v>3152.5</c:v>
                </c:pt>
                <c:pt idx="302">
                  <c:v>3152.5</c:v>
                </c:pt>
                <c:pt idx="303">
                  <c:v>3154.5</c:v>
                </c:pt>
                <c:pt idx="304">
                  <c:v>3154.5</c:v>
                </c:pt>
                <c:pt idx="305">
                  <c:v>3157</c:v>
                </c:pt>
                <c:pt idx="306">
                  <c:v>3157</c:v>
                </c:pt>
                <c:pt idx="307">
                  <c:v>3159</c:v>
                </c:pt>
                <c:pt idx="308">
                  <c:v>3159</c:v>
                </c:pt>
                <c:pt idx="309">
                  <c:v>3172.5</c:v>
                </c:pt>
                <c:pt idx="310">
                  <c:v>3172.5</c:v>
                </c:pt>
                <c:pt idx="311">
                  <c:v>3173</c:v>
                </c:pt>
                <c:pt idx="312">
                  <c:v>3173</c:v>
                </c:pt>
                <c:pt idx="313">
                  <c:v>3179.5</c:v>
                </c:pt>
                <c:pt idx="314">
                  <c:v>3179.5</c:v>
                </c:pt>
                <c:pt idx="315">
                  <c:v>3181.5</c:v>
                </c:pt>
                <c:pt idx="316">
                  <c:v>3181.5</c:v>
                </c:pt>
                <c:pt idx="317">
                  <c:v>3182</c:v>
                </c:pt>
                <c:pt idx="318">
                  <c:v>3182</c:v>
                </c:pt>
                <c:pt idx="319">
                  <c:v>3184</c:v>
                </c:pt>
                <c:pt idx="320">
                  <c:v>3184</c:v>
                </c:pt>
                <c:pt idx="321">
                  <c:v>3186</c:v>
                </c:pt>
                <c:pt idx="322">
                  <c:v>3186</c:v>
                </c:pt>
                <c:pt idx="323">
                  <c:v>3186.5</c:v>
                </c:pt>
                <c:pt idx="324">
                  <c:v>3186.5</c:v>
                </c:pt>
                <c:pt idx="325">
                  <c:v>3197.5</c:v>
                </c:pt>
                <c:pt idx="326">
                  <c:v>3197.5</c:v>
                </c:pt>
                <c:pt idx="327">
                  <c:v>3199.5</c:v>
                </c:pt>
                <c:pt idx="328">
                  <c:v>3199.5</c:v>
                </c:pt>
                <c:pt idx="329">
                  <c:v>3200</c:v>
                </c:pt>
                <c:pt idx="330">
                  <c:v>3200</c:v>
                </c:pt>
                <c:pt idx="331">
                  <c:v>3204</c:v>
                </c:pt>
                <c:pt idx="332">
                  <c:v>3204</c:v>
                </c:pt>
                <c:pt idx="333">
                  <c:v>3206.5</c:v>
                </c:pt>
                <c:pt idx="334">
                  <c:v>3206.5</c:v>
                </c:pt>
                <c:pt idx="335">
                  <c:v>3209</c:v>
                </c:pt>
                <c:pt idx="336">
                  <c:v>3209</c:v>
                </c:pt>
                <c:pt idx="337">
                  <c:v>3215.5</c:v>
                </c:pt>
                <c:pt idx="338">
                  <c:v>3215.5</c:v>
                </c:pt>
                <c:pt idx="339">
                  <c:v>3217.5</c:v>
                </c:pt>
                <c:pt idx="340">
                  <c:v>3217.5</c:v>
                </c:pt>
                <c:pt idx="341">
                  <c:v>3218</c:v>
                </c:pt>
                <c:pt idx="342">
                  <c:v>3218</c:v>
                </c:pt>
                <c:pt idx="343">
                  <c:v>3220</c:v>
                </c:pt>
                <c:pt idx="344">
                  <c:v>3220</c:v>
                </c:pt>
                <c:pt idx="345">
                  <c:v>3222</c:v>
                </c:pt>
                <c:pt idx="346">
                  <c:v>3222</c:v>
                </c:pt>
                <c:pt idx="347">
                  <c:v>3222.5</c:v>
                </c:pt>
                <c:pt idx="348">
                  <c:v>3222.5</c:v>
                </c:pt>
                <c:pt idx="349">
                  <c:v>3235.5</c:v>
                </c:pt>
                <c:pt idx="350">
                  <c:v>3235.5</c:v>
                </c:pt>
                <c:pt idx="351">
                  <c:v>3236</c:v>
                </c:pt>
                <c:pt idx="352">
                  <c:v>3236</c:v>
                </c:pt>
                <c:pt idx="353">
                  <c:v>3238</c:v>
                </c:pt>
                <c:pt idx="354">
                  <c:v>3238</c:v>
                </c:pt>
                <c:pt idx="355">
                  <c:v>3240</c:v>
                </c:pt>
                <c:pt idx="356">
                  <c:v>3240</c:v>
                </c:pt>
                <c:pt idx="357">
                  <c:v>3240.5</c:v>
                </c:pt>
                <c:pt idx="358">
                  <c:v>3240.5</c:v>
                </c:pt>
                <c:pt idx="359">
                  <c:v>3242.5</c:v>
                </c:pt>
                <c:pt idx="360">
                  <c:v>3242.5</c:v>
                </c:pt>
                <c:pt idx="361">
                  <c:v>3245</c:v>
                </c:pt>
                <c:pt idx="362">
                  <c:v>3245</c:v>
                </c:pt>
                <c:pt idx="363">
                  <c:v>3253.5</c:v>
                </c:pt>
                <c:pt idx="364">
                  <c:v>3253.5</c:v>
                </c:pt>
                <c:pt idx="365">
                  <c:v>3256</c:v>
                </c:pt>
                <c:pt idx="366">
                  <c:v>3256</c:v>
                </c:pt>
                <c:pt idx="367">
                  <c:v>3258</c:v>
                </c:pt>
                <c:pt idx="368">
                  <c:v>3258</c:v>
                </c:pt>
                <c:pt idx="369">
                  <c:v>3258</c:v>
                </c:pt>
                <c:pt idx="370">
                  <c:v>3258</c:v>
                </c:pt>
                <c:pt idx="371">
                  <c:v>3258.5</c:v>
                </c:pt>
                <c:pt idx="372">
                  <c:v>3258.5</c:v>
                </c:pt>
                <c:pt idx="373">
                  <c:v>3258.5</c:v>
                </c:pt>
                <c:pt idx="374">
                  <c:v>3258.5</c:v>
                </c:pt>
                <c:pt idx="375">
                  <c:v>3260.5</c:v>
                </c:pt>
                <c:pt idx="376">
                  <c:v>3260.5</c:v>
                </c:pt>
                <c:pt idx="377">
                  <c:v>3262.5</c:v>
                </c:pt>
                <c:pt idx="378">
                  <c:v>3262.5</c:v>
                </c:pt>
                <c:pt idx="379">
                  <c:v>3265</c:v>
                </c:pt>
                <c:pt idx="380">
                  <c:v>3265</c:v>
                </c:pt>
                <c:pt idx="381">
                  <c:v>3271.5</c:v>
                </c:pt>
                <c:pt idx="382">
                  <c:v>3271.5</c:v>
                </c:pt>
                <c:pt idx="383">
                  <c:v>3272</c:v>
                </c:pt>
                <c:pt idx="384">
                  <c:v>3272</c:v>
                </c:pt>
                <c:pt idx="385">
                  <c:v>3274</c:v>
                </c:pt>
                <c:pt idx="386">
                  <c:v>3274</c:v>
                </c:pt>
                <c:pt idx="387">
                  <c:v>3276</c:v>
                </c:pt>
                <c:pt idx="388">
                  <c:v>3276</c:v>
                </c:pt>
                <c:pt idx="389">
                  <c:v>3276.5</c:v>
                </c:pt>
                <c:pt idx="390">
                  <c:v>3276.5</c:v>
                </c:pt>
                <c:pt idx="391">
                  <c:v>3278.5</c:v>
                </c:pt>
                <c:pt idx="392">
                  <c:v>3278.5</c:v>
                </c:pt>
                <c:pt idx="393">
                  <c:v>3280.5</c:v>
                </c:pt>
                <c:pt idx="394">
                  <c:v>3280.5</c:v>
                </c:pt>
                <c:pt idx="395">
                  <c:v>3281</c:v>
                </c:pt>
                <c:pt idx="396">
                  <c:v>3281</c:v>
                </c:pt>
                <c:pt idx="397">
                  <c:v>3285.5</c:v>
                </c:pt>
                <c:pt idx="398">
                  <c:v>3285.5</c:v>
                </c:pt>
                <c:pt idx="399">
                  <c:v>3310</c:v>
                </c:pt>
                <c:pt idx="400">
                  <c:v>3310</c:v>
                </c:pt>
                <c:pt idx="401">
                  <c:v>3312</c:v>
                </c:pt>
                <c:pt idx="402">
                  <c:v>3312</c:v>
                </c:pt>
                <c:pt idx="403">
                  <c:v>3312.5</c:v>
                </c:pt>
                <c:pt idx="404">
                  <c:v>3312.5</c:v>
                </c:pt>
                <c:pt idx="405">
                  <c:v>3314.5</c:v>
                </c:pt>
                <c:pt idx="406">
                  <c:v>3314.5</c:v>
                </c:pt>
                <c:pt idx="407">
                  <c:v>3319</c:v>
                </c:pt>
                <c:pt idx="408">
                  <c:v>3319</c:v>
                </c:pt>
                <c:pt idx="409">
                  <c:v>3328</c:v>
                </c:pt>
                <c:pt idx="410">
                  <c:v>3328</c:v>
                </c:pt>
                <c:pt idx="411">
                  <c:v>3330</c:v>
                </c:pt>
                <c:pt idx="412">
                  <c:v>3330</c:v>
                </c:pt>
                <c:pt idx="413">
                  <c:v>3330.5</c:v>
                </c:pt>
                <c:pt idx="414">
                  <c:v>3330.5</c:v>
                </c:pt>
                <c:pt idx="415">
                  <c:v>3332.5</c:v>
                </c:pt>
                <c:pt idx="416">
                  <c:v>3332.5</c:v>
                </c:pt>
                <c:pt idx="417">
                  <c:v>3335</c:v>
                </c:pt>
                <c:pt idx="418">
                  <c:v>3335</c:v>
                </c:pt>
                <c:pt idx="419">
                  <c:v>3359.5</c:v>
                </c:pt>
                <c:pt idx="420">
                  <c:v>3359.5</c:v>
                </c:pt>
                <c:pt idx="421">
                  <c:v>3368.5</c:v>
                </c:pt>
                <c:pt idx="422">
                  <c:v>3368.5</c:v>
                </c:pt>
                <c:pt idx="423">
                  <c:v>3371</c:v>
                </c:pt>
                <c:pt idx="424">
                  <c:v>3371</c:v>
                </c:pt>
                <c:pt idx="425">
                  <c:v>3375.5</c:v>
                </c:pt>
                <c:pt idx="426">
                  <c:v>3375.5</c:v>
                </c:pt>
                <c:pt idx="427">
                  <c:v>3382</c:v>
                </c:pt>
                <c:pt idx="428">
                  <c:v>3382</c:v>
                </c:pt>
                <c:pt idx="429">
                  <c:v>3384.5</c:v>
                </c:pt>
                <c:pt idx="430">
                  <c:v>3384.5</c:v>
                </c:pt>
                <c:pt idx="431">
                  <c:v>3391</c:v>
                </c:pt>
                <c:pt idx="432">
                  <c:v>3391</c:v>
                </c:pt>
                <c:pt idx="433">
                  <c:v>3393.5</c:v>
                </c:pt>
                <c:pt idx="434">
                  <c:v>3393.5</c:v>
                </c:pt>
                <c:pt idx="435">
                  <c:v>3395.5</c:v>
                </c:pt>
                <c:pt idx="436">
                  <c:v>3395.5</c:v>
                </c:pt>
                <c:pt idx="437">
                  <c:v>3402.5</c:v>
                </c:pt>
                <c:pt idx="438">
                  <c:v>3402.5</c:v>
                </c:pt>
                <c:pt idx="439">
                  <c:v>3422.5</c:v>
                </c:pt>
                <c:pt idx="440">
                  <c:v>3422.5</c:v>
                </c:pt>
                <c:pt idx="441">
                  <c:v>3425</c:v>
                </c:pt>
                <c:pt idx="442">
                  <c:v>3425</c:v>
                </c:pt>
                <c:pt idx="443">
                  <c:v>3452</c:v>
                </c:pt>
                <c:pt idx="444">
                  <c:v>3452</c:v>
                </c:pt>
                <c:pt idx="445">
                  <c:v>3461</c:v>
                </c:pt>
                <c:pt idx="446">
                  <c:v>3461</c:v>
                </c:pt>
                <c:pt idx="447">
                  <c:v>3465.5</c:v>
                </c:pt>
                <c:pt idx="448">
                  <c:v>3465.5</c:v>
                </c:pt>
                <c:pt idx="449">
                  <c:v>3921.5</c:v>
                </c:pt>
                <c:pt idx="450">
                  <c:v>3921.5</c:v>
                </c:pt>
                <c:pt idx="451">
                  <c:v>3953</c:v>
                </c:pt>
                <c:pt idx="452">
                  <c:v>3953</c:v>
                </c:pt>
                <c:pt idx="453">
                  <c:v>3957.5</c:v>
                </c:pt>
                <c:pt idx="454">
                  <c:v>3957.5</c:v>
                </c:pt>
                <c:pt idx="455">
                  <c:v>3960</c:v>
                </c:pt>
                <c:pt idx="456">
                  <c:v>3960</c:v>
                </c:pt>
                <c:pt idx="457">
                  <c:v>3980</c:v>
                </c:pt>
                <c:pt idx="458">
                  <c:v>3980</c:v>
                </c:pt>
                <c:pt idx="459">
                  <c:v>3998</c:v>
                </c:pt>
                <c:pt idx="460">
                  <c:v>3998</c:v>
                </c:pt>
                <c:pt idx="461">
                  <c:v>4009.5</c:v>
                </c:pt>
                <c:pt idx="462">
                  <c:v>4009.5</c:v>
                </c:pt>
                <c:pt idx="463">
                  <c:v>4011.5</c:v>
                </c:pt>
                <c:pt idx="464">
                  <c:v>4011.5</c:v>
                </c:pt>
                <c:pt idx="465">
                  <c:v>4018.5</c:v>
                </c:pt>
                <c:pt idx="466">
                  <c:v>4018.5</c:v>
                </c:pt>
                <c:pt idx="467">
                  <c:v>4043</c:v>
                </c:pt>
                <c:pt idx="468">
                  <c:v>4043</c:v>
                </c:pt>
                <c:pt idx="469">
                  <c:v>4047.5</c:v>
                </c:pt>
                <c:pt idx="470">
                  <c:v>4047.5</c:v>
                </c:pt>
                <c:pt idx="471">
                  <c:v>4052</c:v>
                </c:pt>
                <c:pt idx="472">
                  <c:v>4052</c:v>
                </c:pt>
                <c:pt idx="473">
                  <c:v>4052.5</c:v>
                </c:pt>
                <c:pt idx="474">
                  <c:v>4052.5</c:v>
                </c:pt>
                <c:pt idx="475">
                  <c:v>4056.5</c:v>
                </c:pt>
                <c:pt idx="476">
                  <c:v>4056.5</c:v>
                </c:pt>
                <c:pt idx="477">
                  <c:v>4059</c:v>
                </c:pt>
                <c:pt idx="478">
                  <c:v>4059</c:v>
                </c:pt>
                <c:pt idx="479">
                  <c:v>4061</c:v>
                </c:pt>
                <c:pt idx="480">
                  <c:v>4061</c:v>
                </c:pt>
                <c:pt idx="481">
                  <c:v>4065.5</c:v>
                </c:pt>
                <c:pt idx="482">
                  <c:v>4065.5</c:v>
                </c:pt>
                <c:pt idx="483">
                  <c:v>4070</c:v>
                </c:pt>
                <c:pt idx="484">
                  <c:v>4070</c:v>
                </c:pt>
                <c:pt idx="485">
                  <c:v>4070.5</c:v>
                </c:pt>
                <c:pt idx="486">
                  <c:v>4070.5</c:v>
                </c:pt>
                <c:pt idx="487">
                  <c:v>4072.5</c:v>
                </c:pt>
                <c:pt idx="488">
                  <c:v>4072.5</c:v>
                </c:pt>
                <c:pt idx="489">
                  <c:v>4074.5</c:v>
                </c:pt>
                <c:pt idx="490">
                  <c:v>4074.5</c:v>
                </c:pt>
                <c:pt idx="491">
                  <c:v>4079</c:v>
                </c:pt>
                <c:pt idx="492">
                  <c:v>4101.5</c:v>
                </c:pt>
                <c:pt idx="493">
                  <c:v>4101.5</c:v>
                </c:pt>
                <c:pt idx="494">
                  <c:v>4104</c:v>
                </c:pt>
                <c:pt idx="495">
                  <c:v>4104</c:v>
                </c:pt>
                <c:pt idx="496">
                  <c:v>4106</c:v>
                </c:pt>
                <c:pt idx="497">
                  <c:v>4106</c:v>
                </c:pt>
                <c:pt idx="498">
                  <c:v>4107.5</c:v>
                </c:pt>
                <c:pt idx="499">
                  <c:v>4107.5</c:v>
                </c:pt>
                <c:pt idx="500">
                  <c:v>4137.5</c:v>
                </c:pt>
                <c:pt idx="501">
                  <c:v>4137.5</c:v>
                </c:pt>
                <c:pt idx="502">
                  <c:v>4187</c:v>
                </c:pt>
                <c:pt idx="503">
                  <c:v>4187</c:v>
                </c:pt>
                <c:pt idx="504">
                  <c:v>4205</c:v>
                </c:pt>
                <c:pt idx="505">
                  <c:v>4205</c:v>
                </c:pt>
                <c:pt idx="506">
                  <c:v>4270.5</c:v>
                </c:pt>
                <c:pt idx="507">
                  <c:v>4270.5</c:v>
                </c:pt>
                <c:pt idx="508">
                  <c:v>4288.5</c:v>
                </c:pt>
                <c:pt idx="509">
                  <c:v>4288.5</c:v>
                </c:pt>
                <c:pt idx="510">
                  <c:v>4293</c:v>
                </c:pt>
                <c:pt idx="511">
                  <c:v>4293</c:v>
                </c:pt>
                <c:pt idx="512">
                  <c:v>4724.5</c:v>
                </c:pt>
                <c:pt idx="513">
                  <c:v>5679.5</c:v>
                </c:pt>
                <c:pt idx="514">
                  <c:v>5742.5</c:v>
                </c:pt>
                <c:pt idx="515">
                  <c:v>7432.5</c:v>
                </c:pt>
                <c:pt idx="516">
                  <c:v>7702</c:v>
                </c:pt>
                <c:pt idx="517">
                  <c:v>7770</c:v>
                </c:pt>
                <c:pt idx="518">
                  <c:v>8081.5</c:v>
                </c:pt>
                <c:pt idx="519">
                  <c:v>8175</c:v>
                </c:pt>
                <c:pt idx="520">
                  <c:v>8175.5</c:v>
                </c:pt>
                <c:pt idx="521">
                  <c:v>8201</c:v>
                </c:pt>
                <c:pt idx="522">
                  <c:v>8201.5</c:v>
                </c:pt>
                <c:pt idx="523">
                  <c:v>8230</c:v>
                </c:pt>
                <c:pt idx="524">
                  <c:v>8230.5</c:v>
                </c:pt>
                <c:pt idx="525">
                  <c:v>9671.5</c:v>
                </c:pt>
                <c:pt idx="526">
                  <c:v>9671.5</c:v>
                </c:pt>
                <c:pt idx="527">
                  <c:v>9671.5</c:v>
                </c:pt>
                <c:pt idx="528">
                  <c:v>9781.5</c:v>
                </c:pt>
                <c:pt idx="529">
                  <c:v>9844.5</c:v>
                </c:pt>
                <c:pt idx="530">
                  <c:v>9844.5</c:v>
                </c:pt>
                <c:pt idx="531">
                  <c:v>9844.5</c:v>
                </c:pt>
                <c:pt idx="532">
                  <c:v>9853.5</c:v>
                </c:pt>
                <c:pt idx="533">
                  <c:v>9853.5</c:v>
                </c:pt>
                <c:pt idx="534">
                  <c:v>9853.5</c:v>
                </c:pt>
                <c:pt idx="535">
                  <c:v>9858</c:v>
                </c:pt>
                <c:pt idx="536">
                  <c:v>9858</c:v>
                </c:pt>
                <c:pt idx="537">
                  <c:v>9858</c:v>
                </c:pt>
                <c:pt idx="538">
                  <c:v>10391</c:v>
                </c:pt>
                <c:pt idx="539">
                  <c:v>10391.5</c:v>
                </c:pt>
                <c:pt idx="540">
                  <c:v>10416</c:v>
                </c:pt>
                <c:pt idx="541">
                  <c:v>10416.5</c:v>
                </c:pt>
                <c:pt idx="542">
                  <c:v>10440.5</c:v>
                </c:pt>
                <c:pt idx="543">
                  <c:v>10444.5</c:v>
                </c:pt>
                <c:pt idx="544">
                  <c:v>10445</c:v>
                </c:pt>
                <c:pt idx="545">
                  <c:v>10445</c:v>
                </c:pt>
                <c:pt idx="546">
                  <c:v>10449.5</c:v>
                </c:pt>
                <c:pt idx="547">
                  <c:v>10449.5</c:v>
                </c:pt>
                <c:pt idx="548">
                  <c:v>10450.5</c:v>
                </c:pt>
                <c:pt idx="549">
                  <c:v>10451</c:v>
                </c:pt>
                <c:pt idx="550">
                  <c:v>10472</c:v>
                </c:pt>
                <c:pt idx="551">
                  <c:v>10472</c:v>
                </c:pt>
                <c:pt idx="552">
                  <c:v>10476.5</c:v>
                </c:pt>
                <c:pt idx="553">
                  <c:v>10476.5</c:v>
                </c:pt>
                <c:pt idx="554">
                  <c:v>10476.5</c:v>
                </c:pt>
                <c:pt idx="555">
                  <c:v>10477</c:v>
                </c:pt>
                <c:pt idx="556">
                  <c:v>10481</c:v>
                </c:pt>
                <c:pt idx="557">
                  <c:v>10481</c:v>
                </c:pt>
                <c:pt idx="558">
                  <c:v>10508.5</c:v>
                </c:pt>
                <c:pt idx="559">
                  <c:v>10509</c:v>
                </c:pt>
                <c:pt idx="560">
                  <c:v>10593.5</c:v>
                </c:pt>
                <c:pt idx="561">
                  <c:v>10593.5</c:v>
                </c:pt>
                <c:pt idx="562">
                  <c:v>11306.5</c:v>
                </c:pt>
                <c:pt idx="563">
                  <c:v>11315.5</c:v>
                </c:pt>
                <c:pt idx="564">
                  <c:v>11324.5</c:v>
                </c:pt>
                <c:pt idx="565">
                  <c:v>11333.5</c:v>
                </c:pt>
                <c:pt idx="566">
                  <c:v>11333.5</c:v>
                </c:pt>
                <c:pt idx="567">
                  <c:v>11333.5</c:v>
                </c:pt>
              </c:numCache>
            </c:numRef>
          </c:xVal>
          <c:yVal>
            <c:numRef>
              <c:f>Active!$K$21:$K$5000</c:f>
              <c:numCache>
                <c:formatCode>General</c:formatCode>
                <c:ptCount val="4980"/>
                <c:pt idx="0">
                  <c:v>1.4510000037262216E-3</c:v>
                </c:pt>
                <c:pt idx="2">
                  <c:v>-1.352999999653548E-3</c:v>
                </c:pt>
                <c:pt idx="3">
                  <c:v>4.4164999926579185E-3</c:v>
                </c:pt>
                <c:pt idx="4">
                  <c:v>1.5339999954449013E-3</c:v>
                </c:pt>
                <c:pt idx="5">
                  <c:v>-1.7145000019809231E-3</c:v>
                </c:pt>
                <c:pt idx="6">
                  <c:v>-2.0300000032875687E-3</c:v>
                </c:pt>
                <c:pt idx="7">
                  <c:v>-1.7834999962360598E-3</c:v>
                </c:pt>
                <c:pt idx="8">
                  <c:v>-2.5495000008959323E-3</c:v>
                </c:pt>
                <c:pt idx="9">
                  <c:v>2.00349999795435E-3</c:v>
                </c:pt>
                <c:pt idx="10">
                  <c:v>4.1070000006584451E-3</c:v>
                </c:pt>
                <c:pt idx="39">
                  <c:v>9.3185000005178154E-3</c:v>
                </c:pt>
                <c:pt idx="68">
                  <c:v>7.0580000028712675E-3</c:v>
                </c:pt>
                <c:pt idx="271">
                  <c:v>1.3448499994410668E-2</c:v>
                </c:pt>
                <c:pt idx="282">
                  <c:v>1.3020999998843763E-2</c:v>
                </c:pt>
                <c:pt idx="283">
                  <c:v>1.3410499996098224E-2</c:v>
                </c:pt>
                <c:pt idx="284">
                  <c:v>1.3216499995905906E-2</c:v>
                </c:pt>
                <c:pt idx="491">
                  <c:v>1.6192999995837454E-2</c:v>
                </c:pt>
                <c:pt idx="498">
                  <c:v>1.4652499965450261E-2</c:v>
                </c:pt>
                <c:pt idx="499">
                  <c:v>1.4652499994554091E-2</c:v>
                </c:pt>
                <c:pt idx="512">
                  <c:v>1.6991500000585802E-2</c:v>
                </c:pt>
                <c:pt idx="513">
                  <c:v>1.8076499996823259E-2</c:v>
                </c:pt>
                <c:pt idx="514">
                  <c:v>1.8097499996656552E-2</c:v>
                </c:pt>
                <c:pt idx="515">
                  <c:v>2.0427499999641441E-2</c:v>
                </c:pt>
                <c:pt idx="516">
                  <c:v>3.4933999995701015E-2</c:v>
                </c:pt>
                <c:pt idx="518">
                  <c:v>2.3310500000661705E-2</c:v>
                </c:pt>
                <c:pt idx="525">
                  <c:v>2.5340499996673316E-2</c:v>
                </c:pt>
                <c:pt idx="526">
                  <c:v>2.6040500000817701E-2</c:v>
                </c:pt>
                <c:pt idx="527">
                  <c:v>2.7740499994251877E-2</c:v>
                </c:pt>
                <c:pt idx="528">
                  <c:v>2.3010499884549063E-2</c:v>
                </c:pt>
                <c:pt idx="529">
                  <c:v>2.4131500053044874E-2</c:v>
                </c:pt>
                <c:pt idx="530">
                  <c:v>2.4531499839213211E-2</c:v>
                </c:pt>
                <c:pt idx="531">
                  <c:v>2.5131500216957647E-2</c:v>
                </c:pt>
                <c:pt idx="532">
                  <c:v>2.7634499783744104E-2</c:v>
                </c:pt>
                <c:pt idx="533">
                  <c:v>2.7634499783744104E-2</c:v>
                </c:pt>
                <c:pt idx="534">
                  <c:v>2.7734500079532154E-2</c:v>
                </c:pt>
                <c:pt idx="535">
                  <c:v>2.0585999933246057E-2</c:v>
                </c:pt>
                <c:pt idx="536">
                  <c:v>2.5386000161233824E-2</c:v>
                </c:pt>
                <c:pt idx="537">
                  <c:v>2.5785999947402161E-2</c:v>
                </c:pt>
                <c:pt idx="542">
                  <c:v>2.4963499767181929E-2</c:v>
                </c:pt>
                <c:pt idx="544">
                  <c:v>2.6015000126790255E-2</c:v>
                </c:pt>
                <c:pt idx="546">
                  <c:v>2.2066500125220045E-2</c:v>
                </c:pt>
                <c:pt idx="547">
                  <c:v>2.226649978547357E-2</c:v>
                </c:pt>
                <c:pt idx="550">
                  <c:v>2.6424000185215846E-2</c:v>
                </c:pt>
                <c:pt idx="551">
                  <c:v>2.6823999971384183E-2</c:v>
                </c:pt>
                <c:pt idx="552">
                  <c:v>2.6375500085123349E-2</c:v>
                </c:pt>
                <c:pt idx="554">
                  <c:v>2.6775499871291686E-2</c:v>
                </c:pt>
                <c:pt idx="556">
                  <c:v>2.612699985911604E-2</c:v>
                </c:pt>
                <c:pt idx="557">
                  <c:v>2.6926999897114001E-2</c:v>
                </c:pt>
                <c:pt idx="560">
                  <c:v>2.8614499868126586E-2</c:v>
                </c:pt>
                <c:pt idx="561">
                  <c:v>2.8914499824168161E-2</c:v>
                </c:pt>
                <c:pt idx="562">
                  <c:v>3.198549978696974E-2</c:v>
                </c:pt>
                <c:pt idx="563">
                  <c:v>3.0088499843259342E-2</c:v>
                </c:pt>
                <c:pt idx="564">
                  <c:v>2.8191499906824902E-2</c:v>
                </c:pt>
                <c:pt idx="565">
                  <c:v>3.1294499851355795E-2</c:v>
                </c:pt>
                <c:pt idx="566">
                  <c:v>3.2294500015268568E-2</c:v>
                </c:pt>
                <c:pt idx="567">
                  <c:v>3.3294500179181341E-2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A5-4413-80BB-A10D7B857AE2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dPt>
            <c:idx val="29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884-40C1-9586-2E96E9007A8D}"/>
              </c:ext>
            </c:extLst>
          </c:dPt>
          <c:xVal>
            <c:numRef>
              <c:f>Active!$F$21:$F$500</c:f>
              <c:numCache>
                <c:formatCode>General</c:formatCode>
                <c:ptCount val="480"/>
                <c:pt idx="0">
                  <c:v>-6547</c:v>
                </c:pt>
                <c:pt idx="1">
                  <c:v>-5884</c:v>
                </c:pt>
                <c:pt idx="2">
                  <c:v>-4059</c:v>
                </c:pt>
                <c:pt idx="3">
                  <c:v>-3400.5</c:v>
                </c:pt>
                <c:pt idx="4">
                  <c:v>-3398</c:v>
                </c:pt>
                <c:pt idx="5">
                  <c:v>-3393.5</c:v>
                </c:pt>
                <c:pt idx="6">
                  <c:v>-3290</c:v>
                </c:pt>
                <c:pt idx="7">
                  <c:v>-3200.5</c:v>
                </c:pt>
                <c:pt idx="8">
                  <c:v>-3198.5</c:v>
                </c:pt>
                <c:pt idx="9">
                  <c:v>-1739.5</c:v>
                </c:pt>
                <c:pt idx="10">
                  <c:v>-1679</c:v>
                </c:pt>
                <c:pt idx="11">
                  <c:v>-909</c:v>
                </c:pt>
                <c:pt idx="12">
                  <c:v>-909</c:v>
                </c:pt>
                <c:pt idx="13">
                  <c:v>-866</c:v>
                </c:pt>
                <c:pt idx="14">
                  <c:v>-866</c:v>
                </c:pt>
                <c:pt idx="15">
                  <c:v>-861.5</c:v>
                </c:pt>
                <c:pt idx="16">
                  <c:v>-861.5</c:v>
                </c:pt>
                <c:pt idx="17">
                  <c:v>-855</c:v>
                </c:pt>
                <c:pt idx="18">
                  <c:v>-855</c:v>
                </c:pt>
                <c:pt idx="19">
                  <c:v>-850.5</c:v>
                </c:pt>
                <c:pt idx="20">
                  <c:v>-850.5</c:v>
                </c:pt>
                <c:pt idx="21">
                  <c:v>-846</c:v>
                </c:pt>
                <c:pt idx="22">
                  <c:v>-846</c:v>
                </c:pt>
                <c:pt idx="23">
                  <c:v>-823.5</c:v>
                </c:pt>
                <c:pt idx="24">
                  <c:v>-823.5</c:v>
                </c:pt>
                <c:pt idx="25">
                  <c:v>-816.5</c:v>
                </c:pt>
                <c:pt idx="26">
                  <c:v>-816.5</c:v>
                </c:pt>
                <c:pt idx="27">
                  <c:v>-812</c:v>
                </c:pt>
                <c:pt idx="28">
                  <c:v>-812</c:v>
                </c:pt>
                <c:pt idx="29">
                  <c:v>-787.5</c:v>
                </c:pt>
                <c:pt idx="30">
                  <c:v>-787.5</c:v>
                </c:pt>
                <c:pt idx="31">
                  <c:v>-785</c:v>
                </c:pt>
                <c:pt idx="32">
                  <c:v>-785</c:v>
                </c:pt>
                <c:pt idx="33">
                  <c:v>-769.5</c:v>
                </c:pt>
                <c:pt idx="34">
                  <c:v>-769.5</c:v>
                </c:pt>
                <c:pt idx="35">
                  <c:v>-767</c:v>
                </c:pt>
                <c:pt idx="36">
                  <c:v>-767</c:v>
                </c:pt>
                <c:pt idx="37">
                  <c:v>-200.5</c:v>
                </c:pt>
                <c:pt idx="38">
                  <c:v>-200.5</c:v>
                </c:pt>
                <c:pt idx="39">
                  <c:v>-194.5</c:v>
                </c:pt>
                <c:pt idx="40">
                  <c:v>-191.5</c:v>
                </c:pt>
                <c:pt idx="41">
                  <c:v>-191.5</c:v>
                </c:pt>
                <c:pt idx="42">
                  <c:v>-189</c:v>
                </c:pt>
                <c:pt idx="43">
                  <c:v>-189</c:v>
                </c:pt>
                <c:pt idx="44">
                  <c:v>-187</c:v>
                </c:pt>
                <c:pt idx="45">
                  <c:v>-187</c:v>
                </c:pt>
                <c:pt idx="46">
                  <c:v>-184.5</c:v>
                </c:pt>
                <c:pt idx="47">
                  <c:v>-184.5</c:v>
                </c:pt>
                <c:pt idx="48">
                  <c:v>-153</c:v>
                </c:pt>
                <c:pt idx="49">
                  <c:v>-153</c:v>
                </c:pt>
                <c:pt idx="50">
                  <c:v>-148.5</c:v>
                </c:pt>
                <c:pt idx="51">
                  <c:v>-148.5</c:v>
                </c:pt>
                <c:pt idx="52">
                  <c:v>-139.5</c:v>
                </c:pt>
                <c:pt idx="53">
                  <c:v>-139.5</c:v>
                </c:pt>
                <c:pt idx="54">
                  <c:v>-133</c:v>
                </c:pt>
                <c:pt idx="55">
                  <c:v>-133</c:v>
                </c:pt>
                <c:pt idx="56">
                  <c:v>-130.5</c:v>
                </c:pt>
                <c:pt idx="57">
                  <c:v>-130.5</c:v>
                </c:pt>
                <c:pt idx="58">
                  <c:v>-126</c:v>
                </c:pt>
                <c:pt idx="59">
                  <c:v>-126</c:v>
                </c:pt>
                <c:pt idx="60">
                  <c:v>-59</c:v>
                </c:pt>
                <c:pt idx="61">
                  <c:v>-59</c:v>
                </c:pt>
                <c:pt idx="62">
                  <c:v>-32</c:v>
                </c:pt>
                <c:pt idx="63">
                  <c:v>-32</c:v>
                </c:pt>
                <c:pt idx="64">
                  <c:v>-29.5</c:v>
                </c:pt>
                <c:pt idx="65">
                  <c:v>-29.5</c:v>
                </c:pt>
                <c:pt idx="66">
                  <c:v>-27</c:v>
                </c:pt>
                <c:pt idx="67">
                  <c:v>-27</c:v>
                </c:pt>
                <c:pt idx="68">
                  <c:v>-26</c:v>
                </c:pt>
                <c:pt idx="69">
                  <c:v>-25.5</c:v>
                </c:pt>
                <c:pt idx="70">
                  <c:v>-25.5</c:v>
                </c:pt>
                <c:pt idx="71">
                  <c:v>-18</c:v>
                </c:pt>
                <c:pt idx="72">
                  <c:v>-18</c:v>
                </c:pt>
                <c:pt idx="73">
                  <c:v>-16.5</c:v>
                </c:pt>
                <c:pt idx="74">
                  <c:v>-16.5</c:v>
                </c:pt>
                <c:pt idx="75">
                  <c:v>-16</c:v>
                </c:pt>
                <c:pt idx="76">
                  <c:v>-16</c:v>
                </c:pt>
                <c:pt idx="77">
                  <c:v>-12</c:v>
                </c:pt>
                <c:pt idx="78">
                  <c:v>-12</c:v>
                </c:pt>
                <c:pt idx="79">
                  <c:v>-11.5</c:v>
                </c:pt>
                <c:pt idx="80">
                  <c:v>-11.5</c:v>
                </c:pt>
                <c:pt idx="81">
                  <c:v>-9.5</c:v>
                </c:pt>
                <c:pt idx="82">
                  <c:v>-9.5</c:v>
                </c:pt>
                <c:pt idx="83">
                  <c:v>-7.5</c:v>
                </c:pt>
                <c:pt idx="84">
                  <c:v>-7.5</c:v>
                </c:pt>
                <c:pt idx="85">
                  <c:v>1.5</c:v>
                </c:pt>
                <c:pt idx="86">
                  <c:v>1.5</c:v>
                </c:pt>
                <c:pt idx="87">
                  <c:v>2</c:v>
                </c:pt>
                <c:pt idx="88">
                  <c:v>2</c:v>
                </c:pt>
                <c:pt idx="89">
                  <c:v>6.5</c:v>
                </c:pt>
                <c:pt idx="90">
                  <c:v>6.5</c:v>
                </c:pt>
                <c:pt idx="91">
                  <c:v>8.5</c:v>
                </c:pt>
                <c:pt idx="92">
                  <c:v>8.5</c:v>
                </c:pt>
                <c:pt idx="93">
                  <c:v>10.5</c:v>
                </c:pt>
                <c:pt idx="94">
                  <c:v>10.5</c:v>
                </c:pt>
                <c:pt idx="95">
                  <c:v>11</c:v>
                </c:pt>
                <c:pt idx="96">
                  <c:v>11</c:v>
                </c:pt>
                <c:pt idx="97">
                  <c:v>15.5</c:v>
                </c:pt>
                <c:pt idx="98">
                  <c:v>15.5</c:v>
                </c:pt>
                <c:pt idx="99">
                  <c:v>33.5</c:v>
                </c:pt>
                <c:pt idx="100">
                  <c:v>33.5</c:v>
                </c:pt>
                <c:pt idx="101">
                  <c:v>35.5</c:v>
                </c:pt>
                <c:pt idx="102">
                  <c:v>35.5</c:v>
                </c:pt>
                <c:pt idx="103">
                  <c:v>38</c:v>
                </c:pt>
                <c:pt idx="104">
                  <c:v>38</c:v>
                </c:pt>
                <c:pt idx="105">
                  <c:v>51.5</c:v>
                </c:pt>
                <c:pt idx="106">
                  <c:v>51.5</c:v>
                </c:pt>
                <c:pt idx="107">
                  <c:v>60.5</c:v>
                </c:pt>
                <c:pt idx="108">
                  <c:v>60.5</c:v>
                </c:pt>
                <c:pt idx="109">
                  <c:v>116.5</c:v>
                </c:pt>
                <c:pt idx="110">
                  <c:v>116.5</c:v>
                </c:pt>
                <c:pt idx="111">
                  <c:v>629.5</c:v>
                </c:pt>
                <c:pt idx="112">
                  <c:v>629.5</c:v>
                </c:pt>
                <c:pt idx="113">
                  <c:v>645</c:v>
                </c:pt>
                <c:pt idx="114">
                  <c:v>645</c:v>
                </c:pt>
                <c:pt idx="115">
                  <c:v>652</c:v>
                </c:pt>
                <c:pt idx="116">
                  <c:v>652</c:v>
                </c:pt>
                <c:pt idx="117">
                  <c:v>656.5</c:v>
                </c:pt>
                <c:pt idx="118">
                  <c:v>656.5</c:v>
                </c:pt>
                <c:pt idx="119">
                  <c:v>658.5</c:v>
                </c:pt>
                <c:pt idx="120">
                  <c:v>658.5</c:v>
                </c:pt>
                <c:pt idx="121">
                  <c:v>663</c:v>
                </c:pt>
                <c:pt idx="122">
                  <c:v>663</c:v>
                </c:pt>
                <c:pt idx="123">
                  <c:v>667.5</c:v>
                </c:pt>
                <c:pt idx="124">
                  <c:v>667.5</c:v>
                </c:pt>
                <c:pt idx="125">
                  <c:v>670</c:v>
                </c:pt>
                <c:pt idx="126">
                  <c:v>670</c:v>
                </c:pt>
                <c:pt idx="127">
                  <c:v>672</c:v>
                </c:pt>
                <c:pt idx="128">
                  <c:v>672</c:v>
                </c:pt>
                <c:pt idx="129">
                  <c:v>676.5</c:v>
                </c:pt>
                <c:pt idx="130">
                  <c:v>676.5</c:v>
                </c:pt>
                <c:pt idx="131">
                  <c:v>681</c:v>
                </c:pt>
                <c:pt idx="132">
                  <c:v>681</c:v>
                </c:pt>
                <c:pt idx="133">
                  <c:v>683.5</c:v>
                </c:pt>
                <c:pt idx="134">
                  <c:v>683.5</c:v>
                </c:pt>
                <c:pt idx="135">
                  <c:v>685.5</c:v>
                </c:pt>
                <c:pt idx="136">
                  <c:v>685.5</c:v>
                </c:pt>
                <c:pt idx="137">
                  <c:v>708</c:v>
                </c:pt>
                <c:pt idx="138">
                  <c:v>708</c:v>
                </c:pt>
                <c:pt idx="139">
                  <c:v>710.5</c:v>
                </c:pt>
                <c:pt idx="140">
                  <c:v>710.5</c:v>
                </c:pt>
                <c:pt idx="141">
                  <c:v>717</c:v>
                </c:pt>
                <c:pt idx="142">
                  <c:v>717</c:v>
                </c:pt>
                <c:pt idx="143">
                  <c:v>719.5</c:v>
                </c:pt>
                <c:pt idx="144">
                  <c:v>719.5</c:v>
                </c:pt>
                <c:pt idx="145">
                  <c:v>732.5</c:v>
                </c:pt>
                <c:pt idx="146">
                  <c:v>732.5</c:v>
                </c:pt>
                <c:pt idx="147">
                  <c:v>744</c:v>
                </c:pt>
                <c:pt idx="148">
                  <c:v>744</c:v>
                </c:pt>
                <c:pt idx="149">
                  <c:v>753</c:v>
                </c:pt>
                <c:pt idx="150">
                  <c:v>753</c:v>
                </c:pt>
                <c:pt idx="151">
                  <c:v>768.5</c:v>
                </c:pt>
                <c:pt idx="152">
                  <c:v>768.5</c:v>
                </c:pt>
                <c:pt idx="153">
                  <c:v>769</c:v>
                </c:pt>
                <c:pt idx="154">
                  <c:v>769</c:v>
                </c:pt>
                <c:pt idx="155">
                  <c:v>773</c:v>
                </c:pt>
                <c:pt idx="156">
                  <c:v>773</c:v>
                </c:pt>
                <c:pt idx="157">
                  <c:v>784.5</c:v>
                </c:pt>
                <c:pt idx="158">
                  <c:v>784.5</c:v>
                </c:pt>
                <c:pt idx="159">
                  <c:v>791</c:v>
                </c:pt>
                <c:pt idx="160">
                  <c:v>791</c:v>
                </c:pt>
                <c:pt idx="161">
                  <c:v>791.5</c:v>
                </c:pt>
                <c:pt idx="162">
                  <c:v>791.5</c:v>
                </c:pt>
                <c:pt idx="163">
                  <c:v>793.5</c:v>
                </c:pt>
                <c:pt idx="164">
                  <c:v>793.5</c:v>
                </c:pt>
                <c:pt idx="165">
                  <c:v>807</c:v>
                </c:pt>
                <c:pt idx="166">
                  <c:v>807</c:v>
                </c:pt>
                <c:pt idx="167">
                  <c:v>811.5</c:v>
                </c:pt>
                <c:pt idx="168">
                  <c:v>811.5</c:v>
                </c:pt>
                <c:pt idx="169">
                  <c:v>814</c:v>
                </c:pt>
                <c:pt idx="170">
                  <c:v>814</c:v>
                </c:pt>
                <c:pt idx="171">
                  <c:v>816</c:v>
                </c:pt>
                <c:pt idx="172">
                  <c:v>816</c:v>
                </c:pt>
                <c:pt idx="173">
                  <c:v>818.5</c:v>
                </c:pt>
                <c:pt idx="174">
                  <c:v>818.5</c:v>
                </c:pt>
                <c:pt idx="175">
                  <c:v>829.5</c:v>
                </c:pt>
                <c:pt idx="176">
                  <c:v>829.5</c:v>
                </c:pt>
                <c:pt idx="177">
                  <c:v>832</c:v>
                </c:pt>
                <c:pt idx="178">
                  <c:v>832</c:v>
                </c:pt>
                <c:pt idx="179">
                  <c:v>834</c:v>
                </c:pt>
                <c:pt idx="180">
                  <c:v>834</c:v>
                </c:pt>
                <c:pt idx="181">
                  <c:v>840.5</c:v>
                </c:pt>
                <c:pt idx="182">
                  <c:v>840.5</c:v>
                </c:pt>
                <c:pt idx="183">
                  <c:v>841</c:v>
                </c:pt>
                <c:pt idx="184">
                  <c:v>841</c:v>
                </c:pt>
                <c:pt idx="185">
                  <c:v>843</c:v>
                </c:pt>
                <c:pt idx="186">
                  <c:v>843</c:v>
                </c:pt>
                <c:pt idx="187">
                  <c:v>845.5</c:v>
                </c:pt>
                <c:pt idx="188">
                  <c:v>845.5</c:v>
                </c:pt>
                <c:pt idx="189">
                  <c:v>854</c:v>
                </c:pt>
                <c:pt idx="190">
                  <c:v>854</c:v>
                </c:pt>
                <c:pt idx="191">
                  <c:v>854.5</c:v>
                </c:pt>
                <c:pt idx="192">
                  <c:v>854.5</c:v>
                </c:pt>
                <c:pt idx="193">
                  <c:v>856.5</c:v>
                </c:pt>
                <c:pt idx="194">
                  <c:v>856.5</c:v>
                </c:pt>
                <c:pt idx="195">
                  <c:v>858.5</c:v>
                </c:pt>
                <c:pt idx="196">
                  <c:v>858.5</c:v>
                </c:pt>
                <c:pt idx="197">
                  <c:v>861</c:v>
                </c:pt>
                <c:pt idx="198">
                  <c:v>861</c:v>
                </c:pt>
                <c:pt idx="199">
                  <c:v>870</c:v>
                </c:pt>
                <c:pt idx="200">
                  <c:v>870</c:v>
                </c:pt>
                <c:pt idx="201">
                  <c:v>879</c:v>
                </c:pt>
                <c:pt idx="202">
                  <c:v>879</c:v>
                </c:pt>
                <c:pt idx="203">
                  <c:v>881</c:v>
                </c:pt>
                <c:pt idx="204">
                  <c:v>881</c:v>
                </c:pt>
                <c:pt idx="205">
                  <c:v>881.5</c:v>
                </c:pt>
                <c:pt idx="206">
                  <c:v>881.5</c:v>
                </c:pt>
                <c:pt idx="207">
                  <c:v>899</c:v>
                </c:pt>
                <c:pt idx="208">
                  <c:v>899</c:v>
                </c:pt>
                <c:pt idx="209">
                  <c:v>933</c:v>
                </c:pt>
                <c:pt idx="210">
                  <c:v>933</c:v>
                </c:pt>
                <c:pt idx="211">
                  <c:v>964.5</c:v>
                </c:pt>
                <c:pt idx="212">
                  <c:v>964.5</c:v>
                </c:pt>
                <c:pt idx="213">
                  <c:v>1443.5</c:v>
                </c:pt>
                <c:pt idx="214">
                  <c:v>1443.5</c:v>
                </c:pt>
                <c:pt idx="215">
                  <c:v>1452.5</c:v>
                </c:pt>
                <c:pt idx="216">
                  <c:v>1452.5</c:v>
                </c:pt>
                <c:pt idx="217">
                  <c:v>1457</c:v>
                </c:pt>
                <c:pt idx="218">
                  <c:v>1457</c:v>
                </c:pt>
                <c:pt idx="219">
                  <c:v>1461.5</c:v>
                </c:pt>
                <c:pt idx="220">
                  <c:v>1461.5</c:v>
                </c:pt>
                <c:pt idx="221">
                  <c:v>1464</c:v>
                </c:pt>
                <c:pt idx="222">
                  <c:v>1464</c:v>
                </c:pt>
                <c:pt idx="223">
                  <c:v>1466</c:v>
                </c:pt>
                <c:pt idx="224">
                  <c:v>1466</c:v>
                </c:pt>
                <c:pt idx="225">
                  <c:v>1468.5</c:v>
                </c:pt>
                <c:pt idx="226">
                  <c:v>1468.5</c:v>
                </c:pt>
                <c:pt idx="227">
                  <c:v>1475</c:v>
                </c:pt>
                <c:pt idx="228">
                  <c:v>1475</c:v>
                </c:pt>
                <c:pt idx="229">
                  <c:v>1477.5</c:v>
                </c:pt>
                <c:pt idx="230">
                  <c:v>1477.5</c:v>
                </c:pt>
                <c:pt idx="231">
                  <c:v>1479.5</c:v>
                </c:pt>
                <c:pt idx="232">
                  <c:v>1479.5</c:v>
                </c:pt>
                <c:pt idx="233">
                  <c:v>1484</c:v>
                </c:pt>
                <c:pt idx="234">
                  <c:v>1484</c:v>
                </c:pt>
                <c:pt idx="235">
                  <c:v>1486.5</c:v>
                </c:pt>
                <c:pt idx="236">
                  <c:v>1486.5</c:v>
                </c:pt>
                <c:pt idx="237">
                  <c:v>1488.5</c:v>
                </c:pt>
                <c:pt idx="238">
                  <c:v>1488.5</c:v>
                </c:pt>
                <c:pt idx="239">
                  <c:v>1491</c:v>
                </c:pt>
                <c:pt idx="240">
                  <c:v>1491</c:v>
                </c:pt>
                <c:pt idx="241">
                  <c:v>1529</c:v>
                </c:pt>
                <c:pt idx="242">
                  <c:v>1529</c:v>
                </c:pt>
                <c:pt idx="243">
                  <c:v>1533.5</c:v>
                </c:pt>
                <c:pt idx="244">
                  <c:v>1533.5</c:v>
                </c:pt>
                <c:pt idx="245">
                  <c:v>1536</c:v>
                </c:pt>
                <c:pt idx="246">
                  <c:v>1536</c:v>
                </c:pt>
                <c:pt idx="247">
                  <c:v>1538</c:v>
                </c:pt>
                <c:pt idx="248">
                  <c:v>1538</c:v>
                </c:pt>
                <c:pt idx="249">
                  <c:v>1558.5</c:v>
                </c:pt>
                <c:pt idx="250">
                  <c:v>1558.5</c:v>
                </c:pt>
                <c:pt idx="251">
                  <c:v>1569.5</c:v>
                </c:pt>
                <c:pt idx="252">
                  <c:v>1569.5</c:v>
                </c:pt>
                <c:pt idx="253">
                  <c:v>1572</c:v>
                </c:pt>
                <c:pt idx="254">
                  <c:v>1572</c:v>
                </c:pt>
                <c:pt idx="255">
                  <c:v>1574</c:v>
                </c:pt>
                <c:pt idx="256">
                  <c:v>1574</c:v>
                </c:pt>
                <c:pt idx="257">
                  <c:v>1576.5</c:v>
                </c:pt>
                <c:pt idx="258">
                  <c:v>1576.5</c:v>
                </c:pt>
                <c:pt idx="259">
                  <c:v>1578.5</c:v>
                </c:pt>
                <c:pt idx="260">
                  <c:v>1578.5</c:v>
                </c:pt>
                <c:pt idx="261">
                  <c:v>1581</c:v>
                </c:pt>
                <c:pt idx="262">
                  <c:v>1581</c:v>
                </c:pt>
                <c:pt idx="263">
                  <c:v>1583</c:v>
                </c:pt>
                <c:pt idx="264">
                  <c:v>1583</c:v>
                </c:pt>
                <c:pt idx="265">
                  <c:v>1585.5</c:v>
                </c:pt>
                <c:pt idx="266">
                  <c:v>1585.5</c:v>
                </c:pt>
                <c:pt idx="267">
                  <c:v>1587.5</c:v>
                </c:pt>
                <c:pt idx="268">
                  <c:v>1587.5</c:v>
                </c:pt>
                <c:pt idx="269">
                  <c:v>1590</c:v>
                </c:pt>
                <c:pt idx="270">
                  <c:v>1590</c:v>
                </c:pt>
                <c:pt idx="271">
                  <c:v>1595.5</c:v>
                </c:pt>
                <c:pt idx="272">
                  <c:v>1632.5</c:v>
                </c:pt>
                <c:pt idx="273">
                  <c:v>1632.5</c:v>
                </c:pt>
                <c:pt idx="274">
                  <c:v>1637</c:v>
                </c:pt>
                <c:pt idx="275">
                  <c:v>1637</c:v>
                </c:pt>
                <c:pt idx="276">
                  <c:v>1641.5</c:v>
                </c:pt>
                <c:pt idx="277">
                  <c:v>1641.5</c:v>
                </c:pt>
                <c:pt idx="278">
                  <c:v>1646</c:v>
                </c:pt>
                <c:pt idx="279">
                  <c:v>1646</c:v>
                </c:pt>
                <c:pt idx="280">
                  <c:v>1648.5</c:v>
                </c:pt>
                <c:pt idx="281">
                  <c:v>1648.5</c:v>
                </c:pt>
                <c:pt idx="282">
                  <c:v>1663</c:v>
                </c:pt>
                <c:pt idx="283">
                  <c:v>2481.5</c:v>
                </c:pt>
                <c:pt idx="284">
                  <c:v>2499.5</c:v>
                </c:pt>
                <c:pt idx="285">
                  <c:v>3112</c:v>
                </c:pt>
                <c:pt idx="286">
                  <c:v>3112</c:v>
                </c:pt>
                <c:pt idx="287">
                  <c:v>3114</c:v>
                </c:pt>
                <c:pt idx="288">
                  <c:v>3114</c:v>
                </c:pt>
                <c:pt idx="289">
                  <c:v>3116.5</c:v>
                </c:pt>
                <c:pt idx="290">
                  <c:v>3116.5</c:v>
                </c:pt>
                <c:pt idx="291">
                  <c:v>3118.5</c:v>
                </c:pt>
                <c:pt idx="292">
                  <c:v>3118.5</c:v>
                </c:pt>
                <c:pt idx="293">
                  <c:v>3127.5</c:v>
                </c:pt>
                <c:pt idx="294">
                  <c:v>3127.5</c:v>
                </c:pt>
                <c:pt idx="295">
                  <c:v>3132</c:v>
                </c:pt>
                <c:pt idx="296">
                  <c:v>3132</c:v>
                </c:pt>
                <c:pt idx="297">
                  <c:v>3148</c:v>
                </c:pt>
                <c:pt idx="298">
                  <c:v>3148</c:v>
                </c:pt>
                <c:pt idx="299">
                  <c:v>3150</c:v>
                </c:pt>
                <c:pt idx="300">
                  <c:v>3150</c:v>
                </c:pt>
                <c:pt idx="301">
                  <c:v>3152.5</c:v>
                </c:pt>
                <c:pt idx="302">
                  <c:v>3152.5</c:v>
                </c:pt>
                <c:pt idx="303">
                  <c:v>3154.5</c:v>
                </c:pt>
                <c:pt idx="304">
                  <c:v>3154.5</c:v>
                </c:pt>
                <c:pt idx="305">
                  <c:v>3157</c:v>
                </c:pt>
                <c:pt idx="306">
                  <c:v>3157</c:v>
                </c:pt>
                <c:pt idx="307">
                  <c:v>3159</c:v>
                </c:pt>
                <c:pt idx="308">
                  <c:v>3159</c:v>
                </c:pt>
                <c:pt idx="309">
                  <c:v>3172.5</c:v>
                </c:pt>
                <c:pt idx="310">
                  <c:v>3172.5</c:v>
                </c:pt>
                <c:pt idx="311">
                  <c:v>3173</c:v>
                </c:pt>
                <c:pt idx="312">
                  <c:v>3173</c:v>
                </c:pt>
                <c:pt idx="313">
                  <c:v>3179.5</c:v>
                </c:pt>
                <c:pt idx="314">
                  <c:v>3179.5</c:v>
                </c:pt>
                <c:pt idx="315">
                  <c:v>3181.5</c:v>
                </c:pt>
                <c:pt idx="316">
                  <c:v>3181.5</c:v>
                </c:pt>
                <c:pt idx="317">
                  <c:v>3182</c:v>
                </c:pt>
                <c:pt idx="318">
                  <c:v>3182</c:v>
                </c:pt>
                <c:pt idx="319">
                  <c:v>3184</c:v>
                </c:pt>
                <c:pt idx="320">
                  <c:v>3184</c:v>
                </c:pt>
                <c:pt idx="321">
                  <c:v>3186</c:v>
                </c:pt>
                <c:pt idx="322">
                  <c:v>3186</c:v>
                </c:pt>
                <c:pt idx="323">
                  <c:v>3186.5</c:v>
                </c:pt>
                <c:pt idx="324">
                  <c:v>3186.5</c:v>
                </c:pt>
                <c:pt idx="325">
                  <c:v>3197.5</c:v>
                </c:pt>
                <c:pt idx="326">
                  <c:v>3197.5</c:v>
                </c:pt>
                <c:pt idx="327">
                  <c:v>3199.5</c:v>
                </c:pt>
                <c:pt idx="328">
                  <c:v>3199.5</c:v>
                </c:pt>
                <c:pt idx="329">
                  <c:v>3200</c:v>
                </c:pt>
                <c:pt idx="330">
                  <c:v>3200</c:v>
                </c:pt>
                <c:pt idx="331">
                  <c:v>3204</c:v>
                </c:pt>
                <c:pt idx="332">
                  <c:v>3204</c:v>
                </c:pt>
                <c:pt idx="333">
                  <c:v>3206.5</c:v>
                </c:pt>
                <c:pt idx="334">
                  <c:v>3206.5</c:v>
                </c:pt>
                <c:pt idx="335">
                  <c:v>3209</c:v>
                </c:pt>
                <c:pt idx="336">
                  <c:v>3209</c:v>
                </c:pt>
                <c:pt idx="337">
                  <c:v>3215.5</c:v>
                </c:pt>
                <c:pt idx="338">
                  <c:v>3215.5</c:v>
                </c:pt>
                <c:pt idx="339">
                  <c:v>3217.5</c:v>
                </c:pt>
                <c:pt idx="340">
                  <c:v>3217.5</c:v>
                </c:pt>
                <c:pt idx="341">
                  <c:v>3218</c:v>
                </c:pt>
                <c:pt idx="342">
                  <c:v>3218</c:v>
                </c:pt>
                <c:pt idx="343">
                  <c:v>3220</c:v>
                </c:pt>
                <c:pt idx="344">
                  <c:v>3220</c:v>
                </c:pt>
                <c:pt idx="345">
                  <c:v>3222</c:v>
                </c:pt>
                <c:pt idx="346">
                  <c:v>3222</c:v>
                </c:pt>
                <c:pt idx="347">
                  <c:v>3222.5</c:v>
                </c:pt>
                <c:pt idx="348">
                  <c:v>3222.5</c:v>
                </c:pt>
                <c:pt idx="349">
                  <c:v>3235.5</c:v>
                </c:pt>
                <c:pt idx="350">
                  <c:v>3235.5</c:v>
                </c:pt>
                <c:pt idx="351">
                  <c:v>3236</c:v>
                </c:pt>
                <c:pt idx="352">
                  <c:v>3236</c:v>
                </c:pt>
                <c:pt idx="353">
                  <c:v>3238</c:v>
                </c:pt>
                <c:pt idx="354">
                  <c:v>3238</c:v>
                </c:pt>
                <c:pt idx="355">
                  <c:v>3240</c:v>
                </c:pt>
                <c:pt idx="356">
                  <c:v>3240</c:v>
                </c:pt>
                <c:pt idx="357">
                  <c:v>3240.5</c:v>
                </c:pt>
                <c:pt idx="358">
                  <c:v>3240.5</c:v>
                </c:pt>
                <c:pt idx="359">
                  <c:v>3242.5</c:v>
                </c:pt>
                <c:pt idx="360">
                  <c:v>3242.5</c:v>
                </c:pt>
                <c:pt idx="361">
                  <c:v>3245</c:v>
                </c:pt>
                <c:pt idx="362">
                  <c:v>3245</c:v>
                </c:pt>
                <c:pt idx="363">
                  <c:v>3253.5</c:v>
                </c:pt>
                <c:pt idx="364">
                  <c:v>3253.5</c:v>
                </c:pt>
                <c:pt idx="365">
                  <c:v>3256</c:v>
                </c:pt>
                <c:pt idx="366">
                  <c:v>3256</c:v>
                </c:pt>
                <c:pt idx="367">
                  <c:v>3258</c:v>
                </c:pt>
                <c:pt idx="368">
                  <c:v>3258</c:v>
                </c:pt>
                <c:pt idx="369">
                  <c:v>3258</c:v>
                </c:pt>
                <c:pt idx="370">
                  <c:v>3258</c:v>
                </c:pt>
                <c:pt idx="371">
                  <c:v>3258.5</c:v>
                </c:pt>
                <c:pt idx="372">
                  <c:v>3258.5</c:v>
                </c:pt>
                <c:pt idx="373">
                  <c:v>3258.5</c:v>
                </c:pt>
                <c:pt idx="374">
                  <c:v>3258.5</c:v>
                </c:pt>
                <c:pt idx="375">
                  <c:v>3260.5</c:v>
                </c:pt>
                <c:pt idx="376">
                  <c:v>3260.5</c:v>
                </c:pt>
                <c:pt idx="377">
                  <c:v>3262.5</c:v>
                </c:pt>
                <c:pt idx="378">
                  <c:v>3262.5</c:v>
                </c:pt>
                <c:pt idx="379">
                  <c:v>3265</c:v>
                </c:pt>
                <c:pt idx="380">
                  <c:v>3265</c:v>
                </c:pt>
                <c:pt idx="381">
                  <c:v>3271.5</c:v>
                </c:pt>
                <c:pt idx="382">
                  <c:v>3271.5</c:v>
                </c:pt>
                <c:pt idx="383">
                  <c:v>3272</c:v>
                </c:pt>
                <c:pt idx="384">
                  <c:v>3272</c:v>
                </c:pt>
                <c:pt idx="385">
                  <c:v>3274</c:v>
                </c:pt>
                <c:pt idx="386">
                  <c:v>3274</c:v>
                </c:pt>
                <c:pt idx="387">
                  <c:v>3276</c:v>
                </c:pt>
                <c:pt idx="388">
                  <c:v>3276</c:v>
                </c:pt>
                <c:pt idx="389">
                  <c:v>3276.5</c:v>
                </c:pt>
                <c:pt idx="390">
                  <c:v>3276.5</c:v>
                </c:pt>
                <c:pt idx="391">
                  <c:v>3278.5</c:v>
                </c:pt>
                <c:pt idx="392">
                  <c:v>3278.5</c:v>
                </c:pt>
                <c:pt idx="393">
                  <c:v>3280.5</c:v>
                </c:pt>
                <c:pt idx="394">
                  <c:v>3280.5</c:v>
                </c:pt>
                <c:pt idx="395">
                  <c:v>3281</c:v>
                </c:pt>
                <c:pt idx="396">
                  <c:v>3281</c:v>
                </c:pt>
                <c:pt idx="397">
                  <c:v>3285.5</c:v>
                </c:pt>
                <c:pt idx="398">
                  <c:v>3285.5</c:v>
                </c:pt>
                <c:pt idx="399">
                  <c:v>3310</c:v>
                </c:pt>
                <c:pt idx="400">
                  <c:v>3310</c:v>
                </c:pt>
                <c:pt idx="401">
                  <c:v>3312</c:v>
                </c:pt>
                <c:pt idx="402">
                  <c:v>3312</c:v>
                </c:pt>
                <c:pt idx="403">
                  <c:v>3312.5</c:v>
                </c:pt>
                <c:pt idx="404">
                  <c:v>3312.5</c:v>
                </c:pt>
                <c:pt idx="405">
                  <c:v>3314.5</c:v>
                </c:pt>
                <c:pt idx="406">
                  <c:v>3314.5</c:v>
                </c:pt>
                <c:pt idx="407">
                  <c:v>3319</c:v>
                </c:pt>
                <c:pt idx="408">
                  <c:v>3319</c:v>
                </c:pt>
                <c:pt idx="409">
                  <c:v>3328</c:v>
                </c:pt>
                <c:pt idx="410">
                  <c:v>3328</c:v>
                </c:pt>
                <c:pt idx="411">
                  <c:v>3330</c:v>
                </c:pt>
                <c:pt idx="412">
                  <c:v>3330</c:v>
                </c:pt>
                <c:pt idx="413">
                  <c:v>3330.5</c:v>
                </c:pt>
                <c:pt idx="414">
                  <c:v>3330.5</c:v>
                </c:pt>
                <c:pt idx="415">
                  <c:v>3332.5</c:v>
                </c:pt>
                <c:pt idx="416">
                  <c:v>3332.5</c:v>
                </c:pt>
                <c:pt idx="417">
                  <c:v>3335</c:v>
                </c:pt>
                <c:pt idx="418">
                  <c:v>3335</c:v>
                </c:pt>
                <c:pt idx="419">
                  <c:v>3359.5</c:v>
                </c:pt>
                <c:pt idx="420">
                  <c:v>3359.5</c:v>
                </c:pt>
                <c:pt idx="421">
                  <c:v>3368.5</c:v>
                </c:pt>
                <c:pt idx="422">
                  <c:v>3368.5</c:v>
                </c:pt>
                <c:pt idx="423">
                  <c:v>3371</c:v>
                </c:pt>
                <c:pt idx="424">
                  <c:v>3371</c:v>
                </c:pt>
                <c:pt idx="425">
                  <c:v>3375.5</c:v>
                </c:pt>
                <c:pt idx="426">
                  <c:v>3375.5</c:v>
                </c:pt>
                <c:pt idx="427">
                  <c:v>3382</c:v>
                </c:pt>
                <c:pt idx="428">
                  <c:v>3382</c:v>
                </c:pt>
                <c:pt idx="429">
                  <c:v>3384.5</c:v>
                </c:pt>
                <c:pt idx="430">
                  <c:v>3384.5</c:v>
                </c:pt>
                <c:pt idx="431">
                  <c:v>3391</c:v>
                </c:pt>
                <c:pt idx="432">
                  <c:v>3391</c:v>
                </c:pt>
                <c:pt idx="433">
                  <c:v>3393.5</c:v>
                </c:pt>
                <c:pt idx="434">
                  <c:v>3393.5</c:v>
                </c:pt>
                <c:pt idx="435">
                  <c:v>3395.5</c:v>
                </c:pt>
                <c:pt idx="436">
                  <c:v>3395.5</c:v>
                </c:pt>
                <c:pt idx="437">
                  <c:v>3402.5</c:v>
                </c:pt>
                <c:pt idx="438">
                  <c:v>3402.5</c:v>
                </c:pt>
                <c:pt idx="439">
                  <c:v>3422.5</c:v>
                </c:pt>
                <c:pt idx="440">
                  <c:v>3422.5</c:v>
                </c:pt>
                <c:pt idx="441">
                  <c:v>3425</c:v>
                </c:pt>
                <c:pt idx="442">
                  <c:v>3425</c:v>
                </c:pt>
                <c:pt idx="443">
                  <c:v>3452</c:v>
                </c:pt>
                <c:pt idx="444">
                  <c:v>3452</c:v>
                </c:pt>
                <c:pt idx="445">
                  <c:v>3461</c:v>
                </c:pt>
                <c:pt idx="446">
                  <c:v>3461</c:v>
                </c:pt>
                <c:pt idx="447">
                  <c:v>3465.5</c:v>
                </c:pt>
                <c:pt idx="448">
                  <c:v>3465.5</c:v>
                </c:pt>
                <c:pt idx="449">
                  <c:v>3921.5</c:v>
                </c:pt>
                <c:pt idx="450">
                  <c:v>3921.5</c:v>
                </c:pt>
                <c:pt idx="451">
                  <c:v>3953</c:v>
                </c:pt>
                <c:pt idx="452">
                  <c:v>3953</c:v>
                </c:pt>
                <c:pt idx="453">
                  <c:v>3957.5</c:v>
                </c:pt>
                <c:pt idx="454">
                  <c:v>3957.5</c:v>
                </c:pt>
                <c:pt idx="455">
                  <c:v>3960</c:v>
                </c:pt>
                <c:pt idx="456">
                  <c:v>3960</c:v>
                </c:pt>
                <c:pt idx="457">
                  <c:v>3980</c:v>
                </c:pt>
                <c:pt idx="458">
                  <c:v>3980</c:v>
                </c:pt>
                <c:pt idx="459">
                  <c:v>3998</c:v>
                </c:pt>
                <c:pt idx="460">
                  <c:v>3998</c:v>
                </c:pt>
                <c:pt idx="461">
                  <c:v>4009.5</c:v>
                </c:pt>
                <c:pt idx="462">
                  <c:v>4009.5</c:v>
                </c:pt>
                <c:pt idx="463">
                  <c:v>4011.5</c:v>
                </c:pt>
                <c:pt idx="464">
                  <c:v>4011.5</c:v>
                </c:pt>
                <c:pt idx="465">
                  <c:v>4018.5</c:v>
                </c:pt>
                <c:pt idx="466">
                  <c:v>4018.5</c:v>
                </c:pt>
                <c:pt idx="467">
                  <c:v>4043</c:v>
                </c:pt>
                <c:pt idx="468">
                  <c:v>4043</c:v>
                </c:pt>
                <c:pt idx="469">
                  <c:v>4047.5</c:v>
                </c:pt>
                <c:pt idx="470">
                  <c:v>4047.5</c:v>
                </c:pt>
                <c:pt idx="471">
                  <c:v>4052</c:v>
                </c:pt>
                <c:pt idx="472">
                  <c:v>4052</c:v>
                </c:pt>
                <c:pt idx="473">
                  <c:v>4052.5</c:v>
                </c:pt>
                <c:pt idx="474">
                  <c:v>4052.5</c:v>
                </c:pt>
                <c:pt idx="475">
                  <c:v>4056.5</c:v>
                </c:pt>
                <c:pt idx="476">
                  <c:v>4056.5</c:v>
                </c:pt>
                <c:pt idx="477">
                  <c:v>4059</c:v>
                </c:pt>
                <c:pt idx="478">
                  <c:v>4059</c:v>
                </c:pt>
                <c:pt idx="479">
                  <c:v>4061</c:v>
                </c:pt>
              </c:numCache>
            </c:numRef>
          </c:xVal>
          <c:yVal>
            <c:numRef>
              <c:f>Active!$L$21:$L$500</c:f>
              <c:numCache>
                <c:formatCode>General</c:formatCode>
                <c:ptCount val="48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A5-4413-80BB-A10D7B857AE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Active!$F$21:$F$5000</c:f>
              <c:numCache>
                <c:formatCode>General</c:formatCode>
                <c:ptCount val="4980"/>
                <c:pt idx="0">
                  <c:v>-6547</c:v>
                </c:pt>
                <c:pt idx="1">
                  <c:v>-5884</c:v>
                </c:pt>
                <c:pt idx="2">
                  <c:v>-4059</c:v>
                </c:pt>
                <c:pt idx="3">
                  <c:v>-3400.5</c:v>
                </c:pt>
                <c:pt idx="4">
                  <c:v>-3398</c:v>
                </c:pt>
                <c:pt idx="5">
                  <c:v>-3393.5</c:v>
                </c:pt>
                <c:pt idx="6">
                  <c:v>-3290</c:v>
                </c:pt>
                <c:pt idx="7">
                  <c:v>-3200.5</c:v>
                </c:pt>
                <c:pt idx="8">
                  <c:v>-3198.5</c:v>
                </c:pt>
                <c:pt idx="9">
                  <c:v>-1739.5</c:v>
                </c:pt>
                <c:pt idx="10">
                  <c:v>-1679</c:v>
                </c:pt>
                <c:pt idx="11">
                  <c:v>-909</c:v>
                </c:pt>
                <c:pt idx="12">
                  <c:v>-909</c:v>
                </c:pt>
                <c:pt idx="13">
                  <c:v>-866</c:v>
                </c:pt>
                <c:pt idx="14">
                  <c:v>-866</c:v>
                </c:pt>
                <c:pt idx="15">
                  <c:v>-861.5</c:v>
                </c:pt>
                <c:pt idx="16">
                  <c:v>-861.5</c:v>
                </c:pt>
                <c:pt idx="17">
                  <c:v>-855</c:v>
                </c:pt>
                <c:pt idx="18">
                  <c:v>-855</c:v>
                </c:pt>
                <c:pt idx="19">
                  <c:v>-850.5</c:v>
                </c:pt>
                <c:pt idx="20">
                  <c:v>-850.5</c:v>
                </c:pt>
                <c:pt idx="21">
                  <c:v>-846</c:v>
                </c:pt>
                <c:pt idx="22">
                  <c:v>-846</c:v>
                </c:pt>
                <c:pt idx="23">
                  <c:v>-823.5</c:v>
                </c:pt>
                <c:pt idx="24">
                  <c:v>-823.5</c:v>
                </c:pt>
                <c:pt idx="25">
                  <c:v>-816.5</c:v>
                </c:pt>
                <c:pt idx="26">
                  <c:v>-816.5</c:v>
                </c:pt>
                <c:pt idx="27">
                  <c:v>-812</c:v>
                </c:pt>
                <c:pt idx="28">
                  <c:v>-812</c:v>
                </c:pt>
                <c:pt idx="29">
                  <c:v>-787.5</c:v>
                </c:pt>
                <c:pt idx="30">
                  <c:v>-787.5</c:v>
                </c:pt>
                <c:pt idx="31">
                  <c:v>-785</c:v>
                </c:pt>
                <c:pt idx="32">
                  <c:v>-785</c:v>
                </c:pt>
                <c:pt idx="33">
                  <c:v>-769.5</c:v>
                </c:pt>
                <c:pt idx="34">
                  <c:v>-769.5</c:v>
                </c:pt>
                <c:pt idx="35">
                  <c:v>-767</c:v>
                </c:pt>
                <c:pt idx="36">
                  <c:v>-767</c:v>
                </c:pt>
                <c:pt idx="37">
                  <c:v>-200.5</c:v>
                </c:pt>
                <c:pt idx="38">
                  <c:v>-200.5</c:v>
                </c:pt>
                <c:pt idx="39">
                  <c:v>-194.5</c:v>
                </c:pt>
                <c:pt idx="40">
                  <c:v>-191.5</c:v>
                </c:pt>
                <c:pt idx="41">
                  <c:v>-191.5</c:v>
                </c:pt>
                <c:pt idx="42">
                  <c:v>-189</c:v>
                </c:pt>
                <c:pt idx="43">
                  <c:v>-189</c:v>
                </c:pt>
                <c:pt idx="44">
                  <c:v>-187</c:v>
                </c:pt>
                <c:pt idx="45">
                  <c:v>-187</c:v>
                </c:pt>
                <c:pt idx="46">
                  <c:v>-184.5</c:v>
                </c:pt>
                <c:pt idx="47">
                  <c:v>-184.5</c:v>
                </c:pt>
                <c:pt idx="48">
                  <c:v>-153</c:v>
                </c:pt>
                <c:pt idx="49">
                  <c:v>-153</c:v>
                </c:pt>
                <c:pt idx="50">
                  <c:v>-148.5</c:v>
                </c:pt>
                <c:pt idx="51">
                  <c:v>-148.5</c:v>
                </c:pt>
                <c:pt idx="52">
                  <c:v>-139.5</c:v>
                </c:pt>
                <c:pt idx="53">
                  <c:v>-139.5</c:v>
                </c:pt>
                <c:pt idx="54">
                  <c:v>-133</c:v>
                </c:pt>
                <c:pt idx="55">
                  <c:v>-133</c:v>
                </c:pt>
                <c:pt idx="56">
                  <c:v>-130.5</c:v>
                </c:pt>
                <c:pt idx="57">
                  <c:v>-130.5</c:v>
                </c:pt>
                <c:pt idx="58">
                  <c:v>-126</c:v>
                </c:pt>
                <c:pt idx="59">
                  <c:v>-126</c:v>
                </c:pt>
                <c:pt idx="60">
                  <c:v>-59</c:v>
                </c:pt>
                <c:pt idx="61">
                  <c:v>-59</c:v>
                </c:pt>
                <c:pt idx="62">
                  <c:v>-32</c:v>
                </c:pt>
                <c:pt idx="63">
                  <c:v>-32</c:v>
                </c:pt>
                <c:pt idx="64">
                  <c:v>-29.5</c:v>
                </c:pt>
                <c:pt idx="65">
                  <c:v>-29.5</c:v>
                </c:pt>
                <c:pt idx="66">
                  <c:v>-27</c:v>
                </c:pt>
                <c:pt idx="67">
                  <c:v>-27</c:v>
                </c:pt>
                <c:pt idx="68">
                  <c:v>-26</c:v>
                </c:pt>
                <c:pt idx="69">
                  <c:v>-25.5</c:v>
                </c:pt>
                <c:pt idx="70">
                  <c:v>-25.5</c:v>
                </c:pt>
                <c:pt idx="71">
                  <c:v>-18</c:v>
                </c:pt>
                <c:pt idx="72">
                  <c:v>-18</c:v>
                </c:pt>
                <c:pt idx="73">
                  <c:v>-16.5</c:v>
                </c:pt>
                <c:pt idx="74">
                  <c:v>-16.5</c:v>
                </c:pt>
                <c:pt idx="75">
                  <c:v>-16</c:v>
                </c:pt>
                <c:pt idx="76">
                  <c:v>-16</c:v>
                </c:pt>
                <c:pt idx="77">
                  <c:v>-12</c:v>
                </c:pt>
                <c:pt idx="78">
                  <c:v>-12</c:v>
                </c:pt>
                <c:pt idx="79">
                  <c:v>-11.5</c:v>
                </c:pt>
                <c:pt idx="80">
                  <c:v>-11.5</c:v>
                </c:pt>
                <c:pt idx="81">
                  <c:v>-9.5</c:v>
                </c:pt>
                <c:pt idx="82">
                  <c:v>-9.5</c:v>
                </c:pt>
                <c:pt idx="83">
                  <c:v>-7.5</c:v>
                </c:pt>
                <c:pt idx="84">
                  <c:v>-7.5</c:v>
                </c:pt>
                <c:pt idx="85">
                  <c:v>1.5</c:v>
                </c:pt>
                <c:pt idx="86">
                  <c:v>1.5</c:v>
                </c:pt>
                <c:pt idx="87">
                  <c:v>2</c:v>
                </c:pt>
                <c:pt idx="88">
                  <c:v>2</c:v>
                </c:pt>
                <c:pt idx="89">
                  <c:v>6.5</c:v>
                </c:pt>
                <c:pt idx="90">
                  <c:v>6.5</c:v>
                </c:pt>
                <c:pt idx="91">
                  <c:v>8.5</c:v>
                </c:pt>
                <c:pt idx="92">
                  <c:v>8.5</c:v>
                </c:pt>
                <c:pt idx="93">
                  <c:v>10.5</c:v>
                </c:pt>
                <c:pt idx="94">
                  <c:v>10.5</c:v>
                </c:pt>
                <c:pt idx="95">
                  <c:v>11</c:v>
                </c:pt>
                <c:pt idx="96">
                  <c:v>11</c:v>
                </c:pt>
                <c:pt idx="97">
                  <c:v>15.5</c:v>
                </c:pt>
                <c:pt idx="98">
                  <c:v>15.5</c:v>
                </c:pt>
                <c:pt idx="99">
                  <c:v>33.5</c:v>
                </c:pt>
                <c:pt idx="100">
                  <c:v>33.5</c:v>
                </c:pt>
                <c:pt idx="101">
                  <c:v>35.5</c:v>
                </c:pt>
                <c:pt idx="102">
                  <c:v>35.5</c:v>
                </c:pt>
                <c:pt idx="103">
                  <c:v>38</c:v>
                </c:pt>
                <c:pt idx="104">
                  <c:v>38</c:v>
                </c:pt>
                <c:pt idx="105">
                  <c:v>51.5</c:v>
                </c:pt>
                <c:pt idx="106">
                  <c:v>51.5</c:v>
                </c:pt>
                <c:pt idx="107">
                  <c:v>60.5</c:v>
                </c:pt>
                <c:pt idx="108">
                  <c:v>60.5</c:v>
                </c:pt>
                <c:pt idx="109">
                  <c:v>116.5</c:v>
                </c:pt>
                <c:pt idx="110">
                  <c:v>116.5</c:v>
                </c:pt>
                <c:pt idx="111">
                  <c:v>629.5</c:v>
                </c:pt>
                <c:pt idx="112">
                  <c:v>629.5</c:v>
                </c:pt>
                <c:pt idx="113">
                  <c:v>645</c:v>
                </c:pt>
                <c:pt idx="114">
                  <c:v>645</c:v>
                </c:pt>
                <c:pt idx="115">
                  <c:v>652</c:v>
                </c:pt>
                <c:pt idx="116">
                  <c:v>652</c:v>
                </c:pt>
                <c:pt idx="117">
                  <c:v>656.5</c:v>
                </c:pt>
                <c:pt idx="118">
                  <c:v>656.5</c:v>
                </c:pt>
                <c:pt idx="119">
                  <c:v>658.5</c:v>
                </c:pt>
                <c:pt idx="120">
                  <c:v>658.5</c:v>
                </c:pt>
                <c:pt idx="121">
                  <c:v>663</c:v>
                </c:pt>
                <c:pt idx="122">
                  <c:v>663</c:v>
                </c:pt>
                <c:pt idx="123">
                  <c:v>667.5</c:v>
                </c:pt>
                <c:pt idx="124">
                  <c:v>667.5</c:v>
                </c:pt>
                <c:pt idx="125">
                  <c:v>670</c:v>
                </c:pt>
                <c:pt idx="126">
                  <c:v>670</c:v>
                </c:pt>
                <c:pt idx="127">
                  <c:v>672</c:v>
                </c:pt>
                <c:pt idx="128">
                  <c:v>672</c:v>
                </c:pt>
                <c:pt idx="129">
                  <c:v>676.5</c:v>
                </c:pt>
                <c:pt idx="130">
                  <c:v>676.5</c:v>
                </c:pt>
                <c:pt idx="131">
                  <c:v>681</c:v>
                </c:pt>
                <c:pt idx="132">
                  <c:v>681</c:v>
                </c:pt>
                <c:pt idx="133">
                  <c:v>683.5</c:v>
                </c:pt>
                <c:pt idx="134">
                  <c:v>683.5</c:v>
                </c:pt>
                <c:pt idx="135">
                  <c:v>685.5</c:v>
                </c:pt>
                <c:pt idx="136">
                  <c:v>685.5</c:v>
                </c:pt>
                <c:pt idx="137">
                  <c:v>708</c:v>
                </c:pt>
                <c:pt idx="138">
                  <c:v>708</c:v>
                </c:pt>
                <c:pt idx="139">
                  <c:v>710.5</c:v>
                </c:pt>
                <c:pt idx="140">
                  <c:v>710.5</c:v>
                </c:pt>
                <c:pt idx="141">
                  <c:v>717</c:v>
                </c:pt>
                <c:pt idx="142">
                  <c:v>717</c:v>
                </c:pt>
                <c:pt idx="143">
                  <c:v>719.5</c:v>
                </c:pt>
                <c:pt idx="144">
                  <c:v>719.5</c:v>
                </c:pt>
                <c:pt idx="145">
                  <c:v>732.5</c:v>
                </c:pt>
                <c:pt idx="146">
                  <c:v>732.5</c:v>
                </c:pt>
                <c:pt idx="147">
                  <c:v>744</c:v>
                </c:pt>
                <c:pt idx="148">
                  <c:v>744</c:v>
                </c:pt>
                <c:pt idx="149">
                  <c:v>753</c:v>
                </c:pt>
                <c:pt idx="150">
                  <c:v>753</c:v>
                </c:pt>
                <c:pt idx="151">
                  <c:v>768.5</c:v>
                </c:pt>
                <c:pt idx="152">
                  <c:v>768.5</c:v>
                </c:pt>
                <c:pt idx="153">
                  <c:v>769</c:v>
                </c:pt>
                <c:pt idx="154">
                  <c:v>769</c:v>
                </c:pt>
                <c:pt idx="155">
                  <c:v>773</c:v>
                </c:pt>
                <c:pt idx="156">
                  <c:v>773</c:v>
                </c:pt>
                <c:pt idx="157">
                  <c:v>784.5</c:v>
                </c:pt>
                <c:pt idx="158">
                  <c:v>784.5</c:v>
                </c:pt>
                <c:pt idx="159">
                  <c:v>791</c:v>
                </c:pt>
                <c:pt idx="160">
                  <c:v>791</c:v>
                </c:pt>
                <c:pt idx="161">
                  <c:v>791.5</c:v>
                </c:pt>
                <c:pt idx="162">
                  <c:v>791.5</c:v>
                </c:pt>
                <c:pt idx="163">
                  <c:v>793.5</c:v>
                </c:pt>
                <c:pt idx="164">
                  <c:v>793.5</c:v>
                </c:pt>
                <c:pt idx="165">
                  <c:v>807</c:v>
                </c:pt>
                <c:pt idx="166">
                  <c:v>807</c:v>
                </c:pt>
                <c:pt idx="167">
                  <c:v>811.5</c:v>
                </c:pt>
                <c:pt idx="168">
                  <c:v>811.5</c:v>
                </c:pt>
                <c:pt idx="169">
                  <c:v>814</c:v>
                </c:pt>
                <c:pt idx="170">
                  <c:v>814</c:v>
                </c:pt>
                <c:pt idx="171">
                  <c:v>816</c:v>
                </c:pt>
                <c:pt idx="172">
                  <c:v>816</c:v>
                </c:pt>
                <c:pt idx="173">
                  <c:v>818.5</c:v>
                </c:pt>
                <c:pt idx="174">
                  <c:v>818.5</c:v>
                </c:pt>
                <c:pt idx="175">
                  <c:v>829.5</c:v>
                </c:pt>
                <c:pt idx="176">
                  <c:v>829.5</c:v>
                </c:pt>
                <c:pt idx="177">
                  <c:v>832</c:v>
                </c:pt>
                <c:pt idx="178">
                  <c:v>832</c:v>
                </c:pt>
                <c:pt idx="179">
                  <c:v>834</c:v>
                </c:pt>
                <c:pt idx="180">
                  <c:v>834</c:v>
                </c:pt>
                <c:pt idx="181">
                  <c:v>840.5</c:v>
                </c:pt>
                <c:pt idx="182">
                  <c:v>840.5</c:v>
                </c:pt>
                <c:pt idx="183">
                  <c:v>841</c:v>
                </c:pt>
                <c:pt idx="184">
                  <c:v>841</c:v>
                </c:pt>
                <c:pt idx="185">
                  <c:v>843</c:v>
                </c:pt>
                <c:pt idx="186">
                  <c:v>843</c:v>
                </c:pt>
                <c:pt idx="187">
                  <c:v>845.5</c:v>
                </c:pt>
                <c:pt idx="188">
                  <c:v>845.5</c:v>
                </c:pt>
                <c:pt idx="189">
                  <c:v>854</c:v>
                </c:pt>
                <c:pt idx="190">
                  <c:v>854</c:v>
                </c:pt>
                <c:pt idx="191">
                  <c:v>854.5</c:v>
                </c:pt>
                <c:pt idx="192">
                  <c:v>854.5</c:v>
                </c:pt>
                <c:pt idx="193">
                  <c:v>856.5</c:v>
                </c:pt>
                <c:pt idx="194">
                  <c:v>856.5</c:v>
                </c:pt>
                <c:pt idx="195">
                  <c:v>858.5</c:v>
                </c:pt>
                <c:pt idx="196">
                  <c:v>858.5</c:v>
                </c:pt>
                <c:pt idx="197">
                  <c:v>861</c:v>
                </c:pt>
                <c:pt idx="198">
                  <c:v>861</c:v>
                </c:pt>
                <c:pt idx="199">
                  <c:v>870</c:v>
                </c:pt>
                <c:pt idx="200">
                  <c:v>870</c:v>
                </c:pt>
                <c:pt idx="201">
                  <c:v>879</c:v>
                </c:pt>
                <c:pt idx="202">
                  <c:v>879</c:v>
                </c:pt>
                <c:pt idx="203">
                  <c:v>881</c:v>
                </c:pt>
                <c:pt idx="204">
                  <c:v>881</c:v>
                </c:pt>
                <c:pt idx="205">
                  <c:v>881.5</c:v>
                </c:pt>
                <c:pt idx="206">
                  <c:v>881.5</c:v>
                </c:pt>
                <c:pt idx="207">
                  <c:v>899</c:v>
                </c:pt>
                <c:pt idx="208">
                  <c:v>899</c:v>
                </c:pt>
                <c:pt idx="209">
                  <c:v>933</c:v>
                </c:pt>
                <c:pt idx="210">
                  <c:v>933</c:v>
                </c:pt>
                <c:pt idx="211">
                  <c:v>964.5</c:v>
                </c:pt>
                <c:pt idx="212">
                  <c:v>964.5</c:v>
                </c:pt>
                <c:pt idx="213">
                  <c:v>1443.5</c:v>
                </c:pt>
                <c:pt idx="214">
                  <c:v>1443.5</c:v>
                </c:pt>
                <c:pt idx="215">
                  <c:v>1452.5</c:v>
                </c:pt>
                <c:pt idx="216">
                  <c:v>1452.5</c:v>
                </c:pt>
                <c:pt idx="217">
                  <c:v>1457</c:v>
                </c:pt>
                <c:pt idx="218">
                  <c:v>1457</c:v>
                </c:pt>
                <c:pt idx="219">
                  <c:v>1461.5</c:v>
                </c:pt>
                <c:pt idx="220">
                  <c:v>1461.5</c:v>
                </c:pt>
                <c:pt idx="221">
                  <c:v>1464</c:v>
                </c:pt>
                <c:pt idx="222">
                  <c:v>1464</c:v>
                </c:pt>
                <c:pt idx="223">
                  <c:v>1466</c:v>
                </c:pt>
                <c:pt idx="224">
                  <c:v>1466</c:v>
                </c:pt>
                <c:pt idx="225">
                  <c:v>1468.5</c:v>
                </c:pt>
                <c:pt idx="226">
                  <c:v>1468.5</c:v>
                </c:pt>
                <c:pt idx="227">
                  <c:v>1475</c:v>
                </c:pt>
                <c:pt idx="228">
                  <c:v>1475</c:v>
                </c:pt>
                <c:pt idx="229">
                  <c:v>1477.5</c:v>
                </c:pt>
                <c:pt idx="230">
                  <c:v>1477.5</c:v>
                </c:pt>
                <c:pt idx="231">
                  <c:v>1479.5</c:v>
                </c:pt>
                <c:pt idx="232">
                  <c:v>1479.5</c:v>
                </c:pt>
                <c:pt idx="233">
                  <c:v>1484</c:v>
                </c:pt>
                <c:pt idx="234">
                  <c:v>1484</c:v>
                </c:pt>
                <c:pt idx="235">
                  <c:v>1486.5</c:v>
                </c:pt>
                <c:pt idx="236">
                  <c:v>1486.5</c:v>
                </c:pt>
                <c:pt idx="237">
                  <c:v>1488.5</c:v>
                </c:pt>
                <c:pt idx="238">
                  <c:v>1488.5</c:v>
                </c:pt>
                <c:pt idx="239">
                  <c:v>1491</c:v>
                </c:pt>
                <c:pt idx="240">
                  <c:v>1491</c:v>
                </c:pt>
                <c:pt idx="241">
                  <c:v>1529</c:v>
                </c:pt>
                <c:pt idx="242">
                  <c:v>1529</c:v>
                </c:pt>
                <c:pt idx="243">
                  <c:v>1533.5</c:v>
                </c:pt>
                <c:pt idx="244">
                  <c:v>1533.5</c:v>
                </c:pt>
                <c:pt idx="245">
                  <c:v>1536</c:v>
                </c:pt>
                <c:pt idx="246">
                  <c:v>1536</c:v>
                </c:pt>
                <c:pt idx="247">
                  <c:v>1538</c:v>
                </c:pt>
                <c:pt idx="248">
                  <c:v>1538</c:v>
                </c:pt>
                <c:pt idx="249">
                  <c:v>1558.5</c:v>
                </c:pt>
                <c:pt idx="250">
                  <c:v>1558.5</c:v>
                </c:pt>
                <c:pt idx="251">
                  <c:v>1569.5</c:v>
                </c:pt>
                <c:pt idx="252">
                  <c:v>1569.5</c:v>
                </c:pt>
                <c:pt idx="253">
                  <c:v>1572</c:v>
                </c:pt>
                <c:pt idx="254">
                  <c:v>1572</c:v>
                </c:pt>
                <c:pt idx="255">
                  <c:v>1574</c:v>
                </c:pt>
                <c:pt idx="256">
                  <c:v>1574</c:v>
                </c:pt>
                <c:pt idx="257">
                  <c:v>1576.5</c:v>
                </c:pt>
                <c:pt idx="258">
                  <c:v>1576.5</c:v>
                </c:pt>
                <c:pt idx="259">
                  <c:v>1578.5</c:v>
                </c:pt>
                <c:pt idx="260">
                  <c:v>1578.5</c:v>
                </c:pt>
                <c:pt idx="261">
                  <c:v>1581</c:v>
                </c:pt>
                <c:pt idx="262">
                  <c:v>1581</c:v>
                </c:pt>
                <c:pt idx="263">
                  <c:v>1583</c:v>
                </c:pt>
                <c:pt idx="264">
                  <c:v>1583</c:v>
                </c:pt>
                <c:pt idx="265">
                  <c:v>1585.5</c:v>
                </c:pt>
                <c:pt idx="266">
                  <c:v>1585.5</c:v>
                </c:pt>
                <c:pt idx="267">
                  <c:v>1587.5</c:v>
                </c:pt>
                <c:pt idx="268">
                  <c:v>1587.5</c:v>
                </c:pt>
                <c:pt idx="269">
                  <c:v>1590</c:v>
                </c:pt>
                <c:pt idx="270">
                  <c:v>1590</c:v>
                </c:pt>
                <c:pt idx="271">
                  <c:v>1595.5</c:v>
                </c:pt>
                <c:pt idx="272">
                  <c:v>1632.5</c:v>
                </c:pt>
                <c:pt idx="273">
                  <c:v>1632.5</c:v>
                </c:pt>
                <c:pt idx="274">
                  <c:v>1637</c:v>
                </c:pt>
                <c:pt idx="275">
                  <c:v>1637</c:v>
                </c:pt>
                <c:pt idx="276">
                  <c:v>1641.5</c:v>
                </c:pt>
                <c:pt idx="277">
                  <c:v>1641.5</c:v>
                </c:pt>
                <c:pt idx="278">
                  <c:v>1646</c:v>
                </c:pt>
                <c:pt idx="279">
                  <c:v>1646</c:v>
                </c:pt>
                <c:pt idx="280">
                  <c:v>1648.5</c:v>
                </c:pt>
                <c:pt idx="281">
                  <c:v>1648.5</c:v>
                </c:pt>
                <c:pt idx="282">
                  <c:v>1663</c:v>
                </c:pt>
                <c:pt idx="283">
                  <c:v>2481.5</c:v>
                </c:pt>
                <c:pt idx="284">
                  <c:v>2499.5</c:v>
                </c:pt>
                <c:pt idx="285">
                  <c:v>3112</c:v>
                </c:pt>
                <c:pt idx="286">
                  <c:v>3112</c:v>
                </c:pt>
                <c:pt idx="287">
                  <c:v>3114</c:v>
                </c:pt>
                <c:pt idx="288">
                  <c:v>3114</c:v>
                </c:pt>
                <c:pt idx="289">
                  <c:v>3116.5</c:v>
                </c:pt>
                <c:pt idx="290">
                  <c:v>3116.5</c:v>
                </c:pt>
                <c:pt idx="291">
                  <c:v>3118.5</c:v>
                </c:pt>
                <c:pt idx="292">
                  <c:v>3118.5</c:v>
                </c:pt>
                <c:pt idx="293">
                  <c:v>3127.5</c:v>
                </c:pt>
                <c:pt idx="294">
                  <c:v>3127.5</c:v>
                </c:pt>
                <c:pt idx="295">
                  <c:v>3132</c:v>
                </c:pt>
                <c:pt idx="296">
                  <c:v>3132</c:v>
                </c:pt>
                <c:pt idx="297">
                  <c:v>3148</c:v>
                </c:pt>
                <c:pt idx="298">
                  <c:v>3148</c:v>
                </c:pt>
                <c:pt idx="299">
                  <c:v>3150</c:v>
                </c:pt>
                <c:pt idx="300">
                  <c:v>3150</c:v>
                </c:pt>
                <c:pt idx="301">
                  <c:v>3152.5</c:v>
                </c:pt>
                <c:pt idx="302">
                  <c:v>3152.5</c:v>
                </c:pt>
                <c:pt idx="303">
                  <c:v>3154.5</c:v>
                </c:pt>
                <c:pt idx="304">
                  <c:v>3154.5</c:v>
                </c:pt>
                <c:pt idx="305">
                  <c:v>3157</c:v>
                </c:pt>
                <c:pt idx="306">
                  <c:v>3157</c:v>
                </c:pt>
                <c:pt idx="307">
                  <c:v>3159</c:v>
                </c:pt>
                <c:pt idx="308">
                  <c:v>3159</c:v>
                </c:pt>
                <c:pt idx="309">
                  <c:v>3172.5</c:v>
                </c:pt>
                <c:pt idx="310">
                  <c:v>3172.5</c:v>
                </c:pt>
                <c:pt idx="311">
                  <c:v>3173</c:v>
                </c:pt>
                <c:pt idx="312">
                  <c:v>3173</c:v>
                </c:pt>
                <c:pt idx="313">
                  <c:v>3179.5</c:v>
                </c:pt>
                <c:pt idx="314">
                  <c:v>3179.5</c:v>
                </c:pt>
                <c:pt idx="315">
                  <c:v>3181.5</c:v>
                </c:pt>
                <c:pt idx="316">
                  <c:v>3181.5</c:v>
                </c:pt>
                <c:pt idx="317">
                  <c:v>3182</c:v>
                </c:pt>
                <c:pt idx="318">
                  <c:v>3182</c:v>
                </c:pt>
                <c:pt idx="319">
                  <c:v>3184</c:v>
                </c:pt>
                <c:pt idx="320">
                  <c:v>3184</c:v>
                </c:pt>
                <c:pt idx="321">
                  <c:v>3186</c:v>
                </c:pt>
                <c:pt idx="322">
                  <c:v>3186</c:v>
                </c:pt>
                <c:pt idx="323">
                  <c:v>3186.5</c:v>
                </c:pt>
                <c:pt idx="324">
                  <c:v>3186.5</c:v>
                </c:pt>
                <c:pt idx="325">
                  <c:v>3197.5</c:v>
                </c:pt>
                <c:pt idx="326">
                  <c:v>3197.5</c:v>
                </c:pt>
                <c:pt idx="327">
                  <c:v>3199.5</c:v>
                </c:pt>
                <c:pt idx="328">
                  <c:v>3199.5</c:v>
                </c:pt>
                <c:pt idx="329">
                  <c:v>3200</c:v>
                </c:pt>
                <c:pt idx="330">
                  <c:v>3200</c:v>
                </c:pt>
                <c:pt idx="331">
                  <c:v>3204</c:v>
                </c:pt>
                <c:pt idx="332">
                  <c:v>3204</c:v>
                </c:pt>
                <c:pt idx="333">
                  <c:v>3206.5</c:v>
                </c:pt>
                <c:pt idx="334">
                  <c:v>3206.5</c:v>
                </c:pt>
                <c:pt idx="335">
                  <c:v>3209</c:v>
                </c:pt>
                <c:pt idx="336">
                  <c:v>3209</c:v>
                </c:pt>
                <c:pt idx="337">
                  <c:v>3215.5</c:v>
                </c:pt>
                <c:pt idx="338">
                  <c:v>3215.5</c:v>
                </c:pt>
                <c:pt idx="339">
                  <c:v>3217.5</c:v>
                </c:pt>
                <c:pt idx="340">
                  <c:v>3217.5</c:v>
                </c:pt>
                <c:pt idx="341">
                  <c:v>3218</c:v>
                </c:pt>
                <c:pt idx="342">
                  <c:v>3218</c:v>
                </c:pt>
                <c:pt idx="343">
                  <c:v>3220</c:v>
                </c:pt>
                <c:pt idx="344">
                  <c:v>3220</c:v>
                </c:pt>
                <c:pt idx="345">
                  <c:v>3222</c:v>
                </c:pt>
                <c:pt idx="346">
                  <c:v>3222</c:v>
                </c:pt>
                <c:pt idx="347">
                  <c:v>3222.5</c:v>
                </c:pt>
                <c:pt idx="348">
                  <c:v>3222.5</c:v>
                </c:pt>
                <c:pt idx="349">
                  <c:v>3235.5</c:v>
                </c:pt>
                <c:pt idx="350">
                  <c:v>3235.5</c:v>
                </c:pt>
                <c:pt idx="351">
                  <c:v>3236</c:v>
                </c:pt>
                <c:pt idx="352">
                  <c:v>3236</c:v>
                </c:pt>
                <c:pt idx="353">
                  <c:v>3238</c:v>
                </c:pt>
                <c:pt idx="354">
                  <c:v>3238</c:v>
                </c:pt>
                <c:pt idx="355">
                  <c:v>3240</c:v>
                </c:pt>
                <c:pt idx="356">
                  <c:v>3240</c:v>
                </c:pt>
                <c:pt idx="357">
                  <c:v>3240.5</c:v>
                </c:pt>
                <c:pt idx="358">
                  <c:v>3240.5</c:v>
                </c:pt>
                <c:pt idx="359">
                  <c:v>3242.5</c:v>
                </c:pt>
                <c:pt idx="360">
                  <c:v>3242.5</c:v>
                </c:pt>
                <c:pt idx="361">
                  <c:v>3245</c:v>
                </c:pt>
                <c:pt idx="362">
                  <c:v>3245</c:v>
                </c:pt>
                <c:pt idx="363">
                  <c:v>3253.5</c:v>
                </c:pt>
                <c:pt idx="364">
                  <c:v>3253.5</c:v>
                </c:pt>
                <c:pt idx="365">
                  <c:v>3256</c:v>
                </c:pt>
                <c:pt idx="366">
                  <c:v>3256</c:v>
                </c:pt>
                <c:pt idx="367">
                  <c:v>3258</c:v>
                </c:pt>
                <c:pt idx="368">
                  <c:v>3258</c:v>
                </c:pt>
                <c:pt idx="369">
                  <c:v>3258</c:v>
                </c:pt>
                <c:pt idx="370">
                  <c:v>3258</c:v>
                </c:pt>
                <c:pt idx="371">
                  <c:v>3258.5</c:v>
                </c:pt>
                <c:pt idx="372">
                  <c:v>3258.5</c:v>
                </c:pt>
                <c:pt idx="373">
                  <c:v>3258.5</c:v>
                </c:pt>
                <c:pt idx="374">
                  <c:v>3258.5</c:v>
                </c:pt>
                <c:pt idx="375">
                  <c:v>3260.5</c:v>
                </c:pt>
                <c:pt idx="376">
                  <c:v>3260.5</c:v>
                </c:pt>
                <c:pt idx="377">
                  <c:v>3262.5</c:v>
                </c:pt>
                <c:pt idx="378">
                  <c:v>3262.5</c:v>
                </c:pt>
                <c:pt idx="379">
                  <c:v>3265</c:v>
                </c:pt>
                <c:pt idx="380">
                  <c:v>3265</c:v>
                </c:pt>
                <c:pt idx="381">
                  <c:v>3271.5</c:v>
                </c:pt>
                <c:pt idx="382">
                  <c:v>3271.5</c:v>
                </c:pt>
                <c:pt idx="383">
                  <c:v>3272</c:v>
                </c:pt>
                <c:pt idx="384">
                  <c:v>3272</c:v>
                </c:pt>
                <c:pt idx="385">
                  <c:v>3274</c:v>
                </c:pt>
                <c:pt idx="386">
                  <c:v>3274</c:v>
                </c:pt>
                <c:pt idx="387">
                  <c:v>3276</c:v>
                </c:pt>
                <c:pt idx="388">
                  <c:v>3276</c:v>
                </c:pt>
                <c:pt idx="389">
                  <c:v>3276.5</c:v>
                </c:pt>
                <c:pt idx="390">
                  <c:v>3276.5</c:v>
                </c:pt>
                <c:pt idx="391">
                  <c:v>3278.5</c:v>
                </c:pt>
                <c:pt idx="392">
                  <c:v>3278.5</c:v>
                </c:pt>
                <c:pt idx="393">
                  <c:v>3280.5</c:v>
                </c:pt>
                <c:pt idx="394">
                  <c:v>3280.5</c:v>
                </c:pt>
                <c:pt idx="395">
                  <c:v>3281</c:v>
                </c:pt>
                <c:pt idx="396">
                  <c:v>3281</c:v>
                </c:pt>
                <c:pt idx="397">
                  <c:v>3285.5</c:v>
                </c:pt>
                <c:pt idx="398">
                  <c:v>3285.5</c:v>
                </c:pt>
                <c:pt idx="399">
                  <c:v>3310</c:v>
                </c:pt>
                <c:pt idx="400">
                  <c:v>3310</c:v>
                </c:pt>
                <c:pt idx="401">
                  <c:v>3312</c:v>
                </c:pt>
                <c:pt idx="402">
                  <c:v>3312</c:v>
                </c:pt>
                <c:pt idx="403">
                  <c:v>3312.5</c:v>
                </c:pt>
                <c:pt idx="404">
                  <c:v>3312.5</c:v>
                </c:pt>
                <c:pt idx="405">
                  <c:v>3314.5</c:v>
                </c:pt>
                <c:pt idx="406">
                  <c:v>3314.5</c:v>
                </c:pt>
                <c:pt idx="407">
                  <c:v>3319</c:v>
                </c:pt>
                <c:pt idx="408">
                  <c:v>3319</c:v>
                </c:pt>
                <c:pt idx="409">
                  <c:v>3328</c:v>
                </c:pt>
                <c:pt idx="410">
                  <c:v>3328</c:v>
                </c:pt>
                <c:pt idx="411">
                  <c:v>3330</c:v>
                </c:pt>
                <c:pt idx="412">
                  <c:v>3330</c:v>
                </c:pt>
                <c:pt idx="413">
                  <c:v>3330.5</c:v>
                </c:pt>
                <c:pt idx="414">
                  <c:v>3330.5</c:v>
                </c:pt>
                <c:pt idx="415">
                  <c:v>3332.5</c:v>
                </c:pt>
                <c:pt idx="416">
                  <c:v>3332.5</c:v>
                </c:pt>
                <c:pt idx="417">
                  <c:v>3335</c:v>
                </c:pt>
                <c:pt idx="418">
                  <c:v>3335</c:v>
                </c:pt>
                <c:pt idx="419">
                  <c:v>3359.5</c:v>
                </c:pt>
                <c:pt idx="420">
                  <c:v>3359.5</c:v>
                </c:pt>
                <c:pt idx="421">
                  <c:v>3368.5</c:v>
                </c:pt>
                <c:pt idx="422">
                  <c:v>3368.5</c:v>
                </c:pt>
                <c:pt idx="423">
                  <c:v>3371</c:v>
                </c:pt>
                <c:pt idx="424">
                  <c:v>3371</c:v>
                </c:pt>
                <c:pt idx="425">
                  <c:v>3375.5</c:v>
                </c:pt>
                <c:pt idx="426">
                  <c:v>3375.5</c:v>
                </c:pt>
                <c:pt idx="427">
                  <c:v>3382</c:v>
                </c:pt>
                <c:pt idx="428">
                  <c:v>3382</c:v>
                </c:pt>
                <c:pt idx="429">
                  <c:v>3384.5</c:v>
                </c:pt>
                <c:pt idx="430">
                  <c:v>3384.5</c:v>
                </c:pt>
                <c:pt idx="431">
                  <c:v>3391</c:v>
                </c:pt>
                <c:pt idx="432">
                  <c:v>3391</c:v>
                </c:pt>
                <c:pt idx="433">
                  <c:v>3393.5</c:v>
                </c:pt>
                <c:pt idx="434">
                  <c:v>3393.5</c:v>
                </c:pt>
                <c:pt idx="435">
                  <c:v>3395.5</c:v>
                </c:pt>
                <c:pt idx="436">
                  <c:v>3395.5</c:v>
                </c:pt>
                <c:pt idx="437">
                  <c:v>3402.5</c:v>
                </c:pt>
                <c:pt idx="438">
                  <c:v>3402.5</c:v>
                </c:pt>
                <c:pt idx="439">
                  <c:v>3422.5</c:v>
                </c:pt>
                <c:pt idx="440">
                  <c:v>3422.5</c:v>
                </c:pt>
                <c:pt idx="441">
                  <c:v>3425</c:v>
                </c:pt>
                <c:pt idx="442">
                  <c:v>3425</c:v>
                </c:pt>
                <c:pt idx="443">
                  <c:v>3452</c:v>
                </c:pt>
                <c:pt idx="444">
                  <c:v>3452</c:v>
                </c:pt>
                <c:pt idx="445">
                  <c:v>3461</c:v>
                </c:pt>
                <c:pt idx="446">
                  <c:v>3461</c:v>
                </c:pt>
                <c:pt idx="447">
                  <c:v>3465.5</c:v>
                </c:pt>
                <c:pt idx="448">
                  <c:v>3465.5</c:v>
                </c:pt>
                <c:pt idx="449">
                  <c:v>3921.5</c:v>
                </c:pt>
                <c:pt idx="450">
                  <c:v>3921.5</c:v>
                </c:pt>
                <c:pt idx="451">
                  <c:v>3953</c:v>
                </c:pt>
                <c:pt idx="452">
                  <c:v>3953</c:v>
                </c:pt>
                <c:pt idx="453">
                  <c:v>3957.5</c:v>
                </c:pt>
                <c:pt idx="454">
                  <c:v>3957.5</c:v>
                </c:pt>
                <c:pt idx="455">
                  <c:v>3960</c:v>
                </c:pt>
                <c:pt idx="456">
                  <c:v>3960</c:v>
                </c:pt>
                <c:pt idx="457">
                  <c:v>3980</c:v>
                </c:pt>
                <c:pt idx="458">
                  <c:v>3980</c:v>
                </c:pt>
                <c:pt idx="459">
                  <c:v>3998</c:v>
                </c:pt>
                <c:pt idx="460">
                  <c:v>3998</c:v>
                </c:pt>
                <c:pt idx="461">
                  <c:v>4009.5</c:v>
                </c:pt>
                <c:pt idx="462">
                  <c:v>4009.5</c:v>
                </c:pt>
                <c:pt idx="463">
                  <c:v>4011.5</c:v>
                </c:pt>
                <c:pt idx="464">
                  <c:v>4011.5</c:v>
                </c:pt>
                <c:pt idx="465">
                  <c:v>4018.5</c:v>
                </c:pt>
                <c:pt idx="466">
                  <c:v>4018.5</c:v>
                </c:pt>
                <c:pt idx="467">
                  <c:v>4043</c:v>
                </c:pt>
                <c:pt idx="468">
                  <c:v>4043</c:v>
                </c:pt>
                <c:pt idx="469">
                  <c:v>4047.5</c:v>
                </c:pt>
                <c:pt idx="470">
                  <c:v>4047.5</c:v>
                </c:pt>
                <c:pt idx="471">
                  <c:v>4052</c:v>
                </c:pt>
                <c:pt idx="472">
                  <c:v>4052</c:v>
                </c:pt>
                <c:pt idx="473">
                  <c:v>4052.5</c:v>
                </c:pt>
                <c:pt idx="474">
                  <c:v>4052.5</c:v>
                </c:pt>
                <c:pt idx="475">
                  <c:v>4056.5</c:v>
                </c:pt>
                <c:pt idx="476">
                  <c:v>4056.5</c:v>
                </c:pt>
                <c:pt idx="477">
                  <c:v>4059</c:v>
                </c:pt>
                <c:pt idx="478">
                  <c:v>4059</c:v>
                </c:pt>
                <c:pt idx="479">
                  <c:v>4061</c:v>
                </c:pt>
                <c:pt idx="480">
                  <c:v>4061</c:v>
                </c:pt>
                <c:pt idx="481">
                  <c:v>4065.5</c:v>
                </c:pt>
                <c:pt idx="482">
                  <c:v>4065.5</c:v>
                </c:pt>
                <c:pt idx="483">
                  <c:v>4070</c:v>
                </c:pt>
                <c:pt idx="484">
                  <c:v>4070</c:v>
                </c:pt>
                <c:pt idx="485">
                  <c:v>4070.5</c:v>
                </c:pt>
                <c:pt idx="486">
                  <c:v>4070.5</c:v>
                </c:pt>
                <c:pt idx="487">
                  <c:v>4072.5</c:v>
                </c:pt>
                <c:pt idx="488">
                  <c:v>4072.5</c:v>
                </c:pt>
                <c:pt idx="489">
                  <c:v>4074.5</c:v>
                </c:pt>
                <c:pt idx="490">
                  <c:v>4074.5</c:v>
                </c:pt>
                <c:pt idx="491">
                  <c:v>4079</c:v>
                </c:pt>
                <c:pt idx="492">
                  <c:v>4101.5</c:v>
                </c:pt>
                <c:pt idx="493">
                  <c:v>4101.5</c:v>
                </c:pt>
                <c:pt idx="494">
                  <c:v>4104</c:v>
                </c:pt>
                <c:pt idx="495">
                  <c:v>4104</c:v>
                </c:pt>
                <c:pt idx="496">
                  <c:v>4106</c:v>
                </c:pt>
                <c:pt idx="497">
                  <c:v>4106</c:v>
                </c:pt>
                <c:pt idx="498">
                  <c:v>4107.5</c:v>
                </c:pt>
                <c:pt idx="499">
                  <c:v>4107.5</c:v>
                </c:pt>
                <c:pt idx="500">
                  <c:v>4137.5</c:v>
                </c:pt>
                <c:pt idx="501">
                  <c:v>4137.5</c:v>
                </c:pt>
                <c:pt idx="502">
                  <c:v>4187</c:v>
                </c:pt>
                <c:pt idx="503">
                  <c:v>4187</c:v>
                </c:pt>
                <c:pt idx="504">
                  <c:v>4205</c:v>
                </c:pt>
                <c:pt idx="505">
                  <c:v>4205</c:v>
                </c:pt>
                <c:pt idx="506">
                  <c:v>4270.5</c:v>
                </c:pt>
                <c:pt idx="507">
                  <c:v>4270.5</c:v>
                </c:pt>
                <c:pt idx="508">
                  <c:v>4288.5</c:v>
                </c:pt>
                <c:pt idx="509">
                  <c:v>4288.5</c:v>
                </c:pt>
                <c:pt idx="510">
                  <c:v>4293</c:v>
                </c:pt>
                <c:pt idx="511">
                  <c:v>4293</c:v>
                </c:pt>
                <c:pt idx="512">
                  <c:v>4724.5</c:v>
                </c:pt>
                <c:pt idx="513">
                  <c:v>5679.5</c:v>
                </c:pt>
                <c:pt idx="514">
                  <c:v>5742.5</c:v>
                </c:pt>
                <c:pt idx="515">
                  <c:v>7432.5</c:v>
                </c:pt>
                <c:pt idx="516">
                  <c:v>7702</c:v>
                </c:pt>
                <c:pt idx="517">
                  <c:v>7770</c:v>
                </c:pt>
                <c:pt idx="518">
                  <c:v>8081.5</c:v>
                </c:pt>
                <c:pt idx="519">
                  <c:v>8175</c:v>
                </c:pt>
                <c:pt idx="520">
                  <c:v>8175.5</c:v>
                </c:pt>
                <c:pt idx="521">
                  <c:v>8201</c:v>
                </c:pt>
                <c:pt idx="522">
                  <c:v>8201.5</c:v>
                </c:pt>
                <c:pt idx="523">
                  <c:v>8230</c:v>
                </c:pt>
                <c:pt idx="524">
                  <c:v>8230.5</c:v>
                </c:pt>
                <c:pt idx="525">
                  <c:v>9671.5</c:v>
                </c:pt>
                <c:pt idx="526">
                  <c:v>9671.5</c:v>
                </c:pt>
                <c:pt idx="527">
                  <c:v>9671.5</c:v>
                </c:pt>
                <c:pt idx="528">
                  <c:v>9781.5</c:v>
                </c:pt>
                <c:pt idx="529">
                  <c:v>9844.5</c:v>
                </c:pt>
                <c:pt idx="530">
                  <c:v>9844.5</c:v>
                </c:pt>
                <c:pt idx="531">
                  <c:v>9844.5</c:v>
                </c:pt>
                <c:pt idx="532">
                  <c:v>9853.5</c:v>
                </c:pt>
                <c:pt idx="533">
                  <c:v>9853.5</c:v>
                </c:pt>
                <c:pt idx="534">
                  <c:v>9853.5</c:v>
                </c:pt>
                <c:pt idx="535">
                  <c:v>9858</c:v>
                </c:pt>
                <c:pt idx="536">
                  <c:v>9858</c:v>
                </c:pt>
                <c:pt idx="537">
                  <c:v>9858</c:v>
                </c:pt>
                <c:pt idx="538">
                  <c:v>10391</c:v>
                </c:pt>
                <c:pt idx="539">
                  <c:v>10391.5</c:v>
                </c:pt>
                <c:pt idx="540">
                  <c:v>10416</c:v>
                </c:pt>
                <c:pt idx="541">
                  <c:v>10416.5</c:v>
                </c:pt>
                <c:pt idx="542">
                  <c:v>10440.5</c:v>
                </c:pt>
                <c:pt idx="543">
                  <c:v>10444.5</c:v>
                </c:pt>
                <c:pt idx="544">
                  <c:v>10445</c:v>
                </c:pt>
                <c:pt idx="545">
                  <c:v>10445</c:v>
                </c:pt>
                <c:pt idx="546">
                  <c:v>10449.5</c:v>
                </c:pt>
                <c:pt idx="547">
                  <c:v>10449.5</c:v>
                </c:pt>
                <c:pt idx="548">
                  <c:v>10450.5</c:v>
                </c:pt>
                <c:pt idx="549">
                  <c:v>10451</c:v>
                </c:pt>
                <c:pt idx="550">
                  <c:v>10472</c:v>
                </c:pt>
                <c:pt idx="551">
                  <c:v>10472</c:v>
                </c:pt>
                <c:pt idx="552">
                  <c:v>10476.5</c:v>
                </c:pt>
                <c:pt idx="553">
                  <c:v>10476.5</c:v>
                </c:pt>
                <c:pt idx="554">
                  <c:v>10476.5</c:v>
                </c:pt>
                <c:pt idx="555">
                  <c:v>10477</c:v>
                </c:pt>
                <c:pt idx="556">
                  <c:v>10481</c:v>
                </c:pt>
                <c:pt idx="557">
                  <c:v>10481</c:v>
                </c:pt>
                <c:pt idx="558">
                  <c:v>10508.5</c:v>
                </c:pt>
                <c:pt idx="559">
                  <c:v>10509</c:v>
                </c:pt>
                <c:pt idx="560">
                  <c:v>10593.5</c:v>
                </c:pt>
                <c:pt idx="561">
                  <c:v>10593.5</c:v>
                </c:pt>
                <c:pt idx="562">
                  <c:v>11306.5</c:v>
                </c:pt>
                <c:pt idx="563">
                  <c:v>11315.5</c:v>
                </c:pt>
                <c:pt idx="564">
                  <c:v>11324.5</c:v>
                </c:pt>
                <c:pt idx="565">
                  <c:v>11333.5</c:v>
                </c:pt>
                <c:pt idx="566">
                  <c:v>11333.5</c:v>
                </c:pt>
                <c:pt idx="567">
                  <c:v>11333.5</c:v>
                </c:pt>
              </c:numCache>
            </c:numRef>
          </c:xVal>
          <c:yVal>
            <c:numRef>
              <c:f>Active!$M$21:$M$5000</c:f>
              <c:numCache>
                <c:formatCode>General</c:formatCode>
                <c:ptCount val="4980"/>
                <c:pt idx="11">
                  <c:v>4.6970001349109225E-3</c:v>
                </c:pt>
                <c:pt idx="12">
                  <c:v>4.6970001349109225E-3</c:v>
                </c:pt>
                <c:pt idx="13">
                  <c:v>6.2779999279882759E-3</c:v>
                </c:pt>
                <c:pt idx="14">
                  <c:v>6.2779999279882759E-3</c:v>
                </c:pt>
                <c:pt idx="15">
                  <c:v>5.8295000417274423E-3</c:v>
                </c:pt>
                <c:pt idx="16">
                  <c:v>5.8295000417274423E-3</c:v>
                </c:pt>
                <c:pt idx="17">
                  <c:v>6.2150000012479722E-3</c:v>
                </c:pt>
                <c:pt idx="18">
                  <c:v>6.2150000012479722E-3</c:v>
                </c:pt>
                <c:pt idx="19">
                  <c:v>4.96650006971322E-3</c:v>
                </c:pt>
                <c:pt idx="20">
                  <c:v>4.96650006971322E-3</c:v>
                </c:pt>
                <c:pt idx="21">
                  <c:v>5.8179998377454467E-3</c:v>
                </c:pt>
                <c:pt idx="22">
                  <c:v>5.8179998377454467E-3</c:v>
                </c:pt>
                <c:pt idx="23">
                  <c:v>5.2754998396267183E-3</c:v>
                </c:pt>
                <c:pt idx="24">
                  <c:v>5.2754998396267183E-3</c:v>
                </c:pt>
                <c:pt idx="25">
                  <c:v>5.6444999063387513E-3</c:v>
                </c:pt>
                <c:pt idx="26">
                  <c:v>5.6444999063387513E-3</c:v>
                </c:pt>
                <c:pt idx="27">
                  <c:v>6.1960001839906909E-3</c:v>
                </c:pt>
                <c:pt idx="28">
                  <c:v>6.1960001839906909E-3</c:v>
                </c:pt>
                <c:pt idx="29">
                  <c:v>6.8874998178216629E-3</c:v>
                </c:pt>
                <c:pt idx="30">
                  <c:v>6.8874998178216629E-3</c:v>
                </c:pt>
                <c:pt idx="31">
                  <c:v>5.404999952588696E-3</c:v>
                </c:pt>
                <c:pt idx="32">
                  <c:v>5.404999952588696E-3</c:v>
                </c:pt>
                <c:pt idx="33">
                  <c:v>4.7934998437995091E-3</c:v>
                </c:pt>
                <c:pt idx="34">
                  <c:v>4.7934998437995091E-3</c:v>
                </c:pt>
                <c:pt idx="35">
                  <c:v>4.7109999286476523E-3</c:v>
                </c:pt>
                <c:pt idx="36">
                  <c:v>4.7109999286476523E-3</c:v>
                </c:pt>
                <c:pt idx="37">
                  <c:v>7.7164999020169489E-3</c:v>
                </c:pt>
                <c:pt idx="38">
                  <c:v>7.7164999020169489E-3</c:v>
                </c:pt>
                <c:pt idx="40">
                  <c:v>6.4194998776656576E-3</c:v>
                </c:pt>
                <c:pt idx="41">
                  <c:v>6.4194998776656576E-3</c:v>
                </c:pt>
                <c:pt idx="42">
                  <c:v>7.2369998306385241E-3</c:v>
                </c:pt>
                <c:pt idx="43">
                  <c:v>7.2369998306385241E-3</c:v>
                </c:pt>
                <c:pt idx="44">
                  <c:v>7.6709998975275084E-3</c:v>
                </c:pt>
                <c:pt idx="45">
                  <c:v>7.6709998975275084E-3</c:v>
                </c:pt>
                <c:pt idx="46">
                  <c:v>5.8885000762529671E-3</c:v>
                </c:pt>
                <c:pt idx="47">
                  <c:v>5.8885000762529671E-3</c:v>
                </c:pt>
                <c:pt idx="48">
                  <c:v>8.3490001925383694E-3</c:v>
                </c:pt>
                <c:pt idx="49">
                  <c:v>8.3490001925383694E-3</c:v>
                </c:pt>
                <c:pt idx="50">
                  <c:v>5.2004997705807909E-3</c:v>
                </c:pt>
                <c:pt idx="51">
                  <c:v>5.2004997705807909E-3</c:v>
                </c:pt>
                <c:pt idx="52">
                  <c:v>6.1035001926939003E-3</c:v>
                </c:pt>
                <c:pt idx="53">
                  <c:v>6.1035001926939003E-3</c:v>
                </c:pt>
                <c:pt idx="54">
                  <c:v>7.9889999324223027E-3</c:v>
                </c:pt>
                <c:pt idx="55">
                  <c:v>7.9889999324223027E-3</c:v>
                </c:pt>
                <c:pt idx="56">
                  <c:v>5.9065001623821445E-3</c:v>
                </c:pt>
                <c:pt idx="57">
                  <c:v>5.9065001623821445E-3</c:v>
                </c:pt>
                <c:pt idx="58">
                  <c:v>7.9580002202419564E-3</c:v>
                </c:pt>
                <c:pt idx="59">
                  <c:v>7.9580002202419564E-3</c:v>
                </c:pt>
                <c:pt idx="60">
                  <c:v>8.0470000102650374E-3</c:v>
                </c:pt>
                <c:pt idx="61">
                  <c:v>8.0470000102650374E-3</c:v>
                </c:pt>
                <c:pt idx="62">
                  <c:v>6.4560002065263689E-3</c:v>
                </c:pt>
                <c:pt idx="63">
                  <c:v>6.4560002065263689E-3</c:v>
                </c:pt>
                <c:pt idx="64">
                  <c:v>8.8734997771098278E-3</c:v>
                </c:pt>
                <c:pt idx="65">
                  <c:v>8.8734997771098278E-3</c:v>
                </c:pt>
                <c:pt idx="66">
                  <c:v>8.1909999571507797E-3</c:v>
                </c:pt>
                <c:pt idx="67">
                  <c:v>8.1909999571507797E-3</c:v>
                </c:pt>
                <c:pt idx="69">
                  <c:v>8.7415001980843954E-3</c:v>
                </c:pt>
                <c:pt idx="70">
                  <c:v>8.7415001980843954E-3</c:v>
                </c:pt>
                <c:pt idx="71">
                  <c:v>5.9940000573988073E-3</c:v>
                </c:pt>
                <c:pt idx="72">
                  <c:v>5.9940000573988073E-3</c:v>
                </c:pt>
                <c:pt idx="73">
                  <c:v>9.0444997840677388E-3</c:v>
                </c:pt>
                <c:pt idx="74">
                  <c:v>9.0444997840677388E-3</c:v>
                </c:pt>
                <c:pt idx="75">
                  <c:v>7.3279999851365574E-3</c:v>
                </c:pt>
                <c:pt idx="76">
                  <c:v>7.3279999851365574E-3</c:v>
                </c:pt>
                <c:pt idx="77">
                  <c:v>6.7960001542815007E-3</c:v>
                </c:pt>
                <c:pt idx="78">
                  <c:v>6.7960001542815007E-3</c:v>
                </c:pt>
                <c:pt idx="79">
                  <c:v>9.1794999170815572E-3</c:v>
                </c:pt>
                <c:pt idx="80">
                  <c:v>9.1794999170815572E-3</c:v>
                </c:pt>
                <c:pt idx="81">
                  <c:v>9.0135000646114349E-3</c:v>
                </c:pt>
                <c:pt idx="82">
                  <c:v>9.0135000646114349E-3</c:v>
                </c:pt>
                <c:pt idx="83">
                  <c:v>6.147500142105855E-3</c:v>
                </c:pt>
                <c:pt idx="84">
                  <c:v>6.147500142105855E-3</c:v>
                </c:pt>
                <c:pt idx="85">
                  <c:v>4.3505000357981771E-3</c:v>
                </c:pt>
                <c:pt idx="86">
                  <c:v>4.3505000357981771E-3</c:v>
                </c:pt>
                <c:pt idx="87">
                  <c:v>7.1340000431519002E-3</c:v>
                </c:pt>
                <c:pt idx="88">
                  <c:v>7.1340000431519002E-3</c:v>
                </c:pt>
                <c:pt idx="89">
                  <c:v>8.0855001069721766E-3</c:v>
                </c:pt>
                <c:pt idx="90">
                  <c:v>8.0855001069721766E-3</c:v>
                </c:pt>
                <c:pt idx="91">
                  <c:v>8.9194999527535401E-3</c:v>
                </c:pt>
                <c:pt idx="92">
                  <c:v>8.9194999527535401E-3</c:v>
                </c:pt>
                <c:pt idx="93">
                  <c:v>9.1534998864517547E-3</c:v>
                </c:pt>
                <c:pt idx="94">
                  <c:v>9.1534998864517547E-3</c:v>
                </c:pt>
                <c:pt idx="95">
                  <c:v>7.0369998429669067E-3</c:v>
                </c:pt>
                <c:pt idx="96">
                  <c:v>7.0369998429669067E-3</c:v>
                </c:pt>
                <c:pt idx="97">
                  <c:v>8.7884999375091866E-3</c:v>
                </c:pt>
                <c:pt idx="98">
                  <c:v>8.7884999375091866E-3</c:v>
                </c:pt>
                <c:pt idx="99">
                  <c:v>8.9944997816928662E-3</c:v>
                </c:pt>
                <c:pt idx="100">
                  <c:v>8.9944997816928662E-3</c:v>
                </c:pt>
                <c:pt idx="101">
                  <c:v>9.5285001370939426E-3</c:v>
                </c:pt>
                <c:pt idx="102">
                  <c:v>9.5285001370939426E-3</c:v>
                </c:pt>
                <c:pt idx="103">
                  <c:v>7.7459998574340716E-3</c:v>
                </c:pt>
                <c:pt idx="104">
                  <c:v>7.7459998574340716E-3</c:v>
                </c:pt>
                <c:pt idx="105">
                  <c:v>9.0004999656230211E-3</c:v>
                </c:pt>
                <c:pt idx="106">
                  <c:v>9.0004999656230211E-3</c:v>
                </c:pt>
                <c:pt idx="107">
                  <c:v>8.6034998093964532E-3</c:v>
                </c:pt>
                <c:pt idx="108">
                  <c:v>8.6034998093964532E-3</c:v>
                </c:pt>
                <c:pt idx="109">
                  <c:v>6.1555002175737172E-3</c:v>
                </c:pt>
                <c:pt idx="110">
                  <c:v>6.1555002175737172E-3</c:v>
                </c:pt>
                <c:pt idx="111">
                  <c:v>8.126500055368524E-3</c:v>
                </c:pt>
                <c:pt idx="112">
                  <c:v>8.126500055368524E-3</c:v>
                </c:pt>
                <c:pt idx="113">
                  <c:v>1.0115000186488032E-2</c:v>
                </c:pt>
                <c:pt idx="114">
                  <c:v>1.0115000186488032E-2</c:v>
                </c:pt>
                <c:pt idx="115">
                  <c:v>1.078400020924164E-2</c:v>
                </c:pt>
                <c:pt idx="116">
                  <c:v>1.078400020924164E-2</c:v>
                </c:pt>
                <c:pt idx="117">
                  <c:v>7.2355000011157244E-3</c:v>
                </c:pt>
                <c:pt idx="118">
                  <c:v>7.2355000011157244E-3</c:v>
                </c:pt>
                <c:pt idx="119">
                  <c:v>4.8695001605665311E-3</c:v>
                </c:pt>
                <c:pt idx="120">
                  <c:v>4.8695001605665311E-3</c:v>
                </c:pt>
                <c:pt idx="121">
                  <c:v>1.0720999816840049E-2</c:v>
                </c:pt>
                <c:pt idx="122">
                  <c:v>1.0720999816840049E-2</c:v>
                </c:pt>
                <c:pt idx="123">
                  <c:v>7.3725001930142753E-3</c:v>
                </c:pt>
                <c:pt idx="124">
                  <c:v>7.3725001930142753E-3</c:v>
                </c:pt>
                <c:pt idx="125">
                  <c:v>6.6899999073939398E-3</c:v>
                </c:pt>
                <c:pt idx="126">
                  <c:v>6.6899999073939398E-3</c:v>
                </c:pt>
                <c:pt idx="127">
                  <c:v>1.0824000200955197E-2</c:v>
                </c:pt>
                <c:pt idx="128">
                  <c:v>1.0824000200955197E-2</c:v>
                </c:pt>
                <c:pt idx="129">
                  <c:v>8.0755000308272429E-3</c:v>
                </c:pt>
                <c:pt idx="130">
                  <c:v>8.0755000308272429E-3</c:v>
                </c:pt>
                <c:pt idx="131">
                  <c:v>1.022699991153786E-2</c:v>
                </c:pt>
                <c:pt idx="132">
                  <c:v>1.022699991153786E-2</c:v>
                </c:pt>
                <c:pt idx="133">
                  <c:v>7.8445001854561269E-3</c:v>
                </c:pt>
                <c:pt idx="134">
                  <c:v>7.8445001854561269E-3</c:v>
                </c:pt>
                <c:pt idx="135">
                  <c:v>8.0785001191543415E-3</c:v>
                </c:pt>
                <c:pt idx="136">
                  <c:v>8.0785001191543415E-3</c:v>
                </c:pt>
                <c:pt idx="137">
                  <c:v>9.6359998133266345E-3</c:v>
                </c:pt>
                <c:pt idx="138">
                  <c:v>9.6359998133266345E-3</c:v>
                </c:pt>
                <c:pt idx="139">
                  <c:v>8.0535001179669052E-3</c:v>
                </c:pt>
                <c:pt idx="140">
                  <c:v>8.0535001179669052E-3</c:v>
                </c:pt>
                <c:pt idx="141">
                  <c:v>1.1638999763817992E-2</c:v>
                </c:pt>
                <c:pt idx="142">
                  <c:v>1.1638999763817992E-2</c:v>
                </c:pt>
                <c:pt idx="143">
                  <c:v>7.8565000876551494E-3</c:v>
                </c:pt>
                <c:pt idx="144">
                  <c:v>7.8565000876551494E-3</c:v>
                </c:pt>
                <c:pt idx="145">
                  <c:v>9.8274998308625072E-3</c:v>
                </c:pt>
                <c:pt idx="146">
                  <c:v>9.8274998308625072E-3</c:v>
                </c:pt>
                <c:pt idx="147">
                  <c:v>9.9480001372285187E-3</c:v>
                </c:pt>
                <c:pt idx="148">
                  <c:v>9.9480001372285187E-3</c:v>
                </c:pt>
                <c:pt idx="149">
                  <c:v>9.9510002255556174E-3</c:v>
                </c:pt>
                <c:pt idx="150">
                  <c:v>9.9510002255556174E-3</c:v>
                </c:pt>
                <c:pt idx="151">
                  <c:v>1.0639499763783533E-2</c:v>
                </c:pt>
                <c:pt idx="152">
                  <c:v>1.0639499763783533E-2</c:v>
                </c:pt>
                <c:pt idx="153">
                  <c:v>1.1922999998205341E-2</c:v>
                </c:pt>
                <c:pt idx="154">
                  <c:v>1.1922999998205341E-2</c:v>
                </c:pt>
                <c:pt idx="155">
                  <c:v>1.0391000003437512E-2</c:v>
                </c:pt>
                <c:pt idx="156">
                  <c:v>1.0391000003437512E-2</c:v>
                </c:pt>
                <c:pt idx="157">
                  <c:v>9.4114998501027003E-3</c:v>
                </c:pt>
                <c:pt idx="158">
                  <c:v>9.4114998501027003E-3</c:v>
                </c:pt>
                <c:pt idx="159">
                  <c:v>1.0296999891579617E-2</c:v>
                </c:pt>
                <c:pt idx="160">
                  <c:v>1.0296999891579617E-2</c:v>
                </c:pt>
                <c:pt idx="161">
                  <c:v>1.0780500088003464E-2</c:v>
                </c:pt>
                <c:pt idx="162">
                  <c:v>1.0780500088003464E-2</c:v>
                </c:pt>
                <c:pt idx="163">
                  <c:v>1.0114500153576955E-2</c:v>
                </c:pt>
                <c:pt idx="164">
                  <c:v>1.0114500153576955E-2</c:v>
                </c:pt>
                <c:pt idx="165">
                  <c:v>1.0268999802065082E-2</c:v>
                </c:pt>
                <c:pt idx="166">
                  <c:v>1.0268999802065082E-2</c:v>
                </c:pt>
                <c:pt idx="167">
                  <c:v>1.0820500079717021E-2</c:v>
                </c:pt>
                <c:pt idx="168">
                  <c:v>1.0820500079717021E-2</c:v>
                </c:pt>
                <c:pt idx="169">
                  <c:v>1.2837999856856186E-2</c:v>
                </c:pt>
                <c:pt idx="170">
                  <c:v>1.2837999856856186E-2</c:v>
                </c:pt>
                <c:pt idx="171">
                  <c:v>1.0472000016306993E-2</c:v>
                </c:pt>
                <c:pt idx="172">
                  <c:v>1.0472000016306993E-2</c:v>
                </c:pt>
                <c:pt idx="173">
                  <c:v>1.2489499800722115E-2</c:v>
                </c:pt>
                <c:pt idx="174">
                  <c:v>1.2489499800722115E-2</c:v>
                </c:pt>
                <c:pt idx="175">
                  <c:v>1.1326499872666318E-2</c:v>
                </c:pt>
                <c:pt idx="176">
                  <c:v>1.1326499872666318E-2</c:v>
                </c:pt>
                <c:pt idx="177">
                  <c:v>1.0044000140624121E-2</c:v>
                </c:pt>
                <c:pt idx="178">
                  <c:v>1.0044000140624121E-2</c:v>
                </c:pt>
                <c:pt idx="179">
                  <c:v>1.0877999986405484E-2</c:v>
                </c:pt>
                <c:pt idx="180">
                  <c:v>1.0877999986405484E-2</c:v>
                </c:pt>
                <c:pt idx="181">
                  <c:v>1.0663500033842865E-2</c:v>
                </c:pt>
                <c:pt idx="182">
                  <c:v>1.0663500033842865E-2</c:v>
                </c:pt>
                <c:pt idx="183">
                  <c:v>9.5470001542707905E-3</c:v>
                </c:pt>
                <c:pt idx="184">
                  <c:v>9.5470001542707905E-3</c:v>
                </c:pt>
                <c:pt idx="185">
                  <c:v>9.3809998361393809E-3</c:v>
                </c:pt>
                <c:pt idx="186">
                  <c:v>9.3809998361393809E-3</c:v>
                </c:pt>
                <c:pt idx="187">
                  <c:v>9.5984998770290986E-3</c:v>
                </c:pt>
                <c:pt idx="188">
                  <c:v>9.5984998770290986E-3</c:v>
                </c:pt>
                <c:pt idx="189">
                  <c:v>9.0179999460815452E-3</c:v>
                </c:pt>
                <c:pt idx="190">
                  <c:v>9.0179999460815452E-3</c:v>
                </c:pt>
                <c:pt idx="191">
                  <c:v>1.0201499884715304E-2</c:v>
                </c:pt>
                <c:pt idx="192">
                  <c:v>1.0201499884715304E-2</c:v>
                </c:pt>
                <c:pt idx="193">
                  <c:v>1.0535500114201568E-2</c:v>
                </c:pt>
                <c:pt idx="194">
                  <c:v>1.0535500114201568E-2</c:v>
                </c:pt>
                <c:pt idx="195">
                  <c:v>1.0769500047899783E-2</c:v>
                </c:pt>
                <c:pt idx="196">
                  <c:v>1.0769500047899783E-2</c:v>
                </c:pt>
                <c:pt idx="197">
                  <c:v>8.7870001079863869E-3</c:v>
                </c:pt>
                <c:pt idx="198">
                  <c:v>8.7870001079863869E-3</c:v>
                </c:pt>
                <c:pt idx="199">
                  <c:v>9.7899998945649713E-3</c:v>
                </c:pt>
                <c:pt idx="200">
                  <c:v>9.7899998945649713E-3</c:v>
                </c:pt>
                <c:pt idx="201">
                  <c:v>8.9929999448941089E-3</c:v>
                </c:pt>
                <c:pt idx="202">
                  <c:v>8.9929999448941089E-3</c:v>
                </c:pt>
                <c:pt idx="203">
                  <c:v>1.0227000049781054E-2</c:v>
                </c:pt>
                <c:pt idx="204">
                  <c:v>1.0227000049781054E-2</c:v>
                </c:pt>
                <c:pt idx="205">
                  <c:v>1.0510500113014132E-2</c:v>
                </c:pt>
                <c:pt idx="206">
                  <c:v>1.0510500113014132E-2</c:v>
                </c:pt>
                <c:pt idx="207">
                  <c:v>1.093299997592112E-2</c:v>
                </c:pt>
                <c:pt idx="208">
                  <c:v>1.093299997592112E-2</c:v>
                </c:pt>
                <c:pt idx="209">
                  <c:v>1.0611000107019208E-2</c:v>
                </c:pt>
                <c:pt idx="210">
                  <c:v>1.0611000107019208E-2</c:v>
                </c:pt>
                <c:pt idx="211">
                  <c:v>6.9714998753624968E-3</c:v>
                </c:pt>
                <c:pt idx="212">
                  <c:v>6.9714998753624968E-3</c:v>
                </c:pt>
                <c:pt idx="213">
                  <c:v>1.0764499827928375E-2</c:v>
                </c:pt>
                <c:pt idx="214">
                  <c:v>1.0764499827928375E-2</c:v>
                </c:pt>
                <c:pt idx="215">
                  <c:v>1.1367499828338623E-2</c:v>
                </c:pt>
                <c:pt idx="216">
                  <c:v>1.1367499828338623E-2</c:v>
                </c:pt>
                <c:pt idx="217">
                  <c:v>1.1818999810202513E-2</c:v>
                </c:pt>
                <c:pt idx="218">
                  <c:v>1.1818999810202513E-2</c:v>
                </c:pt>
                <c:pt idx="219">
                  <c:v>1.1570500042580534E-2</c:v>
                </c:pt>
                <c:pt idx="220">
                  <c:v>1.1570500042580534E-2</c:v>
                </c:pt>
                <c:pt idx="221">
                  <c:v>1.2388000002829358E-2</c:v>
                </c:pt>
                <c:pt idx="222">
                  <c:v>1.2388000002829358E-2</c:v>
                </c:pt>
                <c:pt idx="223">
                  <c:v>1.1722000068402849E-2</c:v>
                </c:pt>
                <c:pt idx="224">
                  <c:v>1.1722000068402849E-2</c:v>
                </c:pt>
                <c:pt idx="225">
                  <c:v>1.1839499820780475E-2</c:v>
                </c:pt>
                <c:pt idx="226">
                  <c:v>1.1839499820780475E-2</c:v>
                </c:pt>
                <c:pt idx="227">
                  <c:v>1.2525000202003866E-2</c:v>
                </c:pt>
                <c:pt idx="228">
                  <c:v>1.2525000202003866E-2</c:v>
                </c:pt>
                <c:pt idx="229">
                  <c:v>1.2242500160937198E-2</c:v>
                </c:pt>
                <c:pt idx="230">
                  <c:v>1.2242500160937198E-2</c:v>
                </c:pt>
                <c:pt idx="231">
                  <c:v>1.2876499880803749E-2</c:v>
                </c:pt>
                <c:pt idx="232">
                  <c:v>1.2876499880803749E-2</c:v>
                </c:pt>
                <c:pt idx="233">
                  <c:v>1.0428000132378656E-2</c:v>
                </c:pt>
                <c:pt idx="234">
                  <c:v>1.0428000132378656E-2</c:v>
                </c:pt>
                <c:pt idx="235">
                  <c:v>1.2245499790878966E-2</c:v>
                </c:pt>
                <c:pt idx="236">
                  <c:v>1.2245499790878966E-2</c:v>
                </c:pt>
                <c:pt idx="237">
                  <c:v>1.2279500064323656E-2</c:v>
                </c:pt>
                <c:pt idx="238">
                  <c:v>1.2279500064323656E-2</c:v>
                </c:pt>
                <c:pt idx="239">
                  <c:v>1.1097000155132264E-2</c:v>
                </c:pt>
                <c:pt idx="240">
                  <c:v>1.1097000155132264E-2</c:v>
                </c:pt>
                <c:pt idx="241">
                  <c:v>1.1543000116944313E-2</c:v>
                </c:pt>
                <c:pt idx="242">
                  <c:v>1.1543000116944313E-2</c:v>
                </c:pt>
                <c:pt idx="243">
                  <c:v>1.379449983505765E-2</c:v>
                </c:pt>
                <c:pt idx="244">
                  <c:v>1.379449983505765E-2</c:v>
                </c:pt>
                <c:pt idx="245">
                  <c:v>1.0912000027019531E-2</c:v>
                </c:pt>
                <c:pt idx="246">
                  <c:v>1.0912000027019531E-2</c:v>
                </c:pt>
                <c:pt idx="247">
                  <c:v>1.1245999790844508E-2</c:v>
                </c:pt>
                <c:pt idx="248">
                  <c:v>1.1245999790844508E-2</c:v>
                </c:pt>
                <c:pt idx="249">
                  <c:v>1.1869499801832717E-2</c:v>
                </c:pt>
                <c:pt idx="250">
                  <c:v>1.1869499801832717E-2</c:v>
                </c:pt>
                <c:pt idx="251">
                  <c:v>1.1106500132882502E-2</c:v>
                </c:pt>
                <c:pt idx="252">
                  <c:v>1.1106500132882502E-2</c:v>
                </c:pt>
                <c:pt idx="253">
                  <c:v>1.1223999885260127E-2</c:v>
                </c:pt>
                <c:pt idx="254">
                  <c:v>1.1223999885260127E-2</c:v>
                </c:pt>
                <c:pt idx="255">
                  <c:v>1.2058000196702778E-2</c:v>
                </c:pt>
                <c:pt idx="256">
                  <c:v>1.2058000196702778E-2</c:v>
                </c:pt>
                <c:pt idx="257">
                  <c:v>1.1475500199594535E-2</c:v>
                </c:pt>
                <c:pt idx="258">
                  <c:v>1.1475500199594535E-2</c:v>
                </c:pt>
                <c:pt idx="259">
                  <c:v>1.2609500001417473E-2</c:v>
                </c:pt>
                <c:pt idx="260">
                  <c:v>1.2609500001417473E-2</c:v>
                </c:pt>
                <c:pt idx="261">
                  <c:v>1.1127000143460464E-2</c:v>
                </c:pt>
                <c:pt idx="262">
                  <c:v>1.1127000143460464E-2</c:v>
                </c:pt>
                <c:pt idx="263">
                  <c:v>1.0960999825329054E-2</c:v>
                </c:pt>
                <c:pt idx="264">
                  <c:v>1.0960999825329054E-2</c:v>
                </c:pt>
                <c:pt idx="265">
                  <c:v>1.1578500125324354E-2</c:v>
                </c:pt>
                <c:pt idx="266">
                  <c:v>1.1578500125324354E-2</c:v>
                </c:pt>
                <c:pt idx="267">
                  <c:v>1.1312499977066182E-2</c:v>
                </c:pt>
                <c:pt idx="268">
                  <c:v>1.1312499977066182E-2</c:v>
                </c:pt>
                <c:pt idx="269">
                  <c:v>1.1329999892041087E-2</c:v>
                </c:pt>
                <c:pt idx="270">
                  <c:v>1.1329999892041087E-2</c:v>
                </c:pt>
                <c:pt idx="272">
                  <c:v>1.1427499797719065E-2</c:v>
                </c:pt>
                <c:pt idx="273">
                  <c:v>1.1427499797719065E-2</c:v>
                </c:pt>
                <c:pt idx="274">
                  <c:v>1.2378999861539342E-2</c:v>
                </c:pt>
                <c:pt idx="275">
                  <c:v>1.2378999861539342E-2</c:v>
                </c:pt>
                <c:pt idx="276">
                  <c:v>1.1230500233068597E-2</c:v>
                </c:pt>
                <c:pt idx="277">
                  <c:v>1.1230500233068597E-2</c:v>
                </c:pt>
                <c:pt idx="278">
                  <c:v>1.3281999817991164E-2</c:v>
                </c:pt>
                <c:pt idx="279">
                  <c:v>1.3281999817991164E-2</c:v>
                </c:pt>
                <c:pt idx="280">
                  <c:v>9.7995000978698954E-3</c:v>
                </c:pt>
                <c:pt idx="281">
                  <c:v>9.7995000978698954E-3</c:v>
                </c:pt>
                <c:pt idx="285">
                  <c:v>1.3903999933972955E-2</c:v>
                </c:pt>
                <c:pt idx="286">
                  <c:v>1.3903999933972955E-2</c:v>
                </c:pt>
                <c:pt idx="287">
                  <c:v>1.2938000043504871E-2</c:v>
                </c:pt>
                <c:pt idx="288">
                  <c:v>1.2938000043504871E-2</c:v>
                </c:pt>
                <c:pt idx="289">
                  <c:v>1.5055500116432086E-2</c:v>
                </c:pt>
                <c:pt idx="290">
                  <c:v>1.5055500116432086E-2</c:v>
                </c:pt>
                <c:pt idx="291">
                  <c:v>1.2789500106009655E-2</c:v>
                </c:pt>
                <c:pt idx="292">
                  <c:v>1.2789500106009655E-2</c:v>
                </c:pt>
                <c:pt idx="293">
                  <c:v>1.4592499937862158E-2</c:v>
                </c:pt>
                <c:pt idx="294">
                  <c:v>1.4592499937862158E-2</c:v>
                </c:pt>
                <c:pt idx="295">
                  <c:v>1.2643999805732165E-2</c:v>
                </c:pt>
                <c:pt idx="296">
                  <c:v>1.2643999805732165E-2</c:v>
                </c:pt>
                <c:pt idx="297">
                  <c:v>1.3516000042727683E-2</c:v>
                </c:pt>
                <c:pt idx="298">
                  <c:v>1.3516000042727683E-2</c:v>
                </c:pt>
                <c:pt idx="299">
                  <c:v>1.3249999894469511E-2</c:v>
                </c:pt>
                <c:pt idx="300">
                  <c:v>1.3249999894469511E-2</c:v>
                </c:pt>
                <c:pt idx="301">
                  <c:v>1.4767500062589534E-2</c:v>
                </c:pt>
                <c:pt idx="302">
                  <c:v>1.4767500062589534E-2</c:v>
                </c:pt>
                <c:pt idx="303">
                  <c:v>1.4201499958289787E-2</c:v>
                </c:pt>
                <c:pt idx="304">
                  <c:v>1.4201499958289787E-2</c:v>
                </c:pt>
                <c:pt idx="305">
                  <c:v>1.3519000138330739E-2</c:v>
                </c:pt>
                <c:pt idx="306">
                  <c:v>1.3519000138330739E-2</c:v>
                </c:pt>
                <c:pt idx="307">
                  <c:v>1.4652999940153677E-2</c:v>
                </c:pt>
                <c:pt idx="308">
                  <c:v>1.4652999940153677E-2</c:v>
                </c:pt>
                <c:pt idx="309">
                  <c:v>1.4307499972346704E-2</c:v>
                </c:pt>
                <c:pt idx="310">
                  <c:v>1.4307499972346704E-2</c:v>
                </c:pt>
                <c:pt idx="311">
                  <c:v>1.3590999878942966E-2</c:v>
                </c:pt>
                <c:pt idx="312">
                  <c:v>1.3590999878942966E-2</c:v>
                </c:pt>
                <c:pt idx="313">
                  <c:v>1.4376500083017163E-2</c:v>
                </c:pt>
                <c:pt idx="314">
                  <c:v>1.4376500083017163E-2</c:v>
                </c:pt>
                <c:pt idx="315">
                  <c:v>1.3310499904036988E-2</c:v>
                </c:pt>
                <c:pt idx="316">
                  <c:v>1.3310499904036988E-2</c:v>
                </c:pt>
                <c:pt idx="317">
                  <c:v>1.3294000011228491E-2</c:v>
                </c:pt>
                <c:pt idx="318">
                  <c:v>1.3294000011228491E-2</c:v>
                </c:pt>
                <c:pt idx="319">
                  <c:v>1.3428000114799943E-2</c:v>
                </c:pt>
                <c:pt idx="320">
                  <c:v>1.3428000114799943E-2</c:v>
                </c:pt>
                <c:pt idx="321">
                  <c:v>1.2262000098417047E-2</c:v>
                </c:pt>
                <c:pt idx="322">
                  <c:v>1.2262000098417047E-2</c:v>
                </c:pt>
                <c:pt idx="323">
                  <c:v>1.4345499905175529E-2</c:v>
                </c:pt>
                <c:pt idx="324">
                  <c:v>1.4345499905175529E-2</c:v>
                </c:pt>
                <c:pt idx="325">
                  <c:v>1.4082499845244456E-2</c:v>
                </c:pt>
                <c:pt idx="326">
                  <c:v>1.4082499845244456E-2</c:v>
                </c:pt>
                <c:pt idx="327">
                  <c:v>1.3816500162647571E-2</c:v>
                </c:pt>
                <c:pt idx="328">
                  <c:v>1.3816500162647571E-2</c:v>
                </c:pt>
                <c:pt idx="329">
                  <c:v>1.3799999811453745E-2</c:v>
                </c:pt>
                <c:pt idx="330">
                  <c:v>1.3799999811453745E-2</c:v>
                </c:pt>
                <c:pt idx="331">
                  <c:v>1.2868000194430351E-2</c:v>
                </c:pt>
                <c:pt idx="332">
                  <c:v>1.2868000194430351E-2</c:v>
                </c:pt>
                <c:pt idx="333">
                  <c:v>1.4485500192677137E-2</c:v>
                </c:pt>
                <c:pt idx="334">
                  <c:v>1.4485500192677137E-2</c:v>
                </c:pt>
                <c:pt idx="335">
                  <c:v>1.3703000069654081E-2</c:v>
                </c:pt>
                <c:pt idx="336">
                  <c:v>1.3703000069654081E-2</c:v>
                </c:pt>
                <c:pt idx="337">
                  <c:v>1.3688499777344987E-2</c:v>
                </c:pt>
                <c:pt idx="338">
                  <c:v>1.3688499777344987E-2</c:v>
                </c:pt>
                <c:pt idx="339">
                  <c:v>1.4122499836958013E-2</c:v>
                </c:pt>
                <c:pt idx="340">
                  <c:v>1.4122499836958013E-2</c:v>
                </c:pt>
                <c:pt idx="341">
                  <c:v>1.3305999913427513E-2</c:v>
                </c:pt>
                <c:pt idx="342">
                  <c:v>1.3305999913427513E-2</c:v>
                </c:pt>
                <c:pt idx="343">
                  <c:v>1.373999997304054E-2</c:v>
                </c:pt>
                <c:pt idx="344">
                  <c:v>1.373999997304054E-2</c:v>
                </c:pt>
                <c:pt idx="345">
                  <c:v>1.4174000032653566E-2</c:v>
                </c:pt>
                <c:pt idx="346">
                  <c:v>1.4174000032653566E-2</c:v>
                </c:pt>
                <c:pt idx="347">
                  <c:v>1.4957500185118988E-2</c:v>
                </c:pt>
                <c:pt idx="348">
                  <c:v>1.4957500185118988E-2</c:v>
                </c:pt>
                <c:pt idx="349">
                  <c:v>1.5128500184800941E-2</c:v>
                </c:pt>
                <c:pt idx="350">
                  <c:v>1.5128500184800941E-2</c:v>
                </c:pt>
                <c:pt idx="351">
                  <c:v>1.4511999921523966E-2</c:v>
                </c:pt>
                <c:pt idx="352">
                  <c:v>1.4511999921523966E-2</c:v>
                </c:pt>
                <c:pt idx="353">
                  <c:v>1.3945999817224219E-2</c:v>
                </c:pt>
                <c:pt idx="354">
                  <c:v>1.3945999817224219E-2</c:v>
                </c:pt>
                <c:pt idx="355">
                  <c:v>1.3779999964754097E-2</c:v>
                </c:pt>
                <c:pt idx="356">
                  <c:v>1.3779999964754097E-2</c:v>
                </c:pt>
                <c:pt idx="357">
                  <c:v>1.4163499865389895E-2</c:v>
                </c:pt>
                <c:pt idx="358">
                  <c:v>1.4163499865389895E-2</c:v>
                </c:pt>
                <c:pt idx="359">
                  <c:v>1.5397499963000882E-2</c:v>
                </c:pt>
                <c:pt idx="360">
                  <c:v>1.5397499963000882E-2</c:v>
                </c:pt>
                <c:pt idx="361">
                  <c:v>1.3514999845938291E-2</c:v>
                </c:pt>
                <c:pt idx="362">
                  <c:v>1.3514999845938291E-2</c:v>
                </c:pt>
                <c:pt idx="363">
                  <c:v>1.4334499865071848E-2</c:v>
                </c:pt>
                <c:pt idx="364">
                  <c:v>1.4334499865071848E-2</c:v>
                </c:pt>
                <c:pt idx="365">
                  <c:v>1.4051999831281137E-2</c:v>
                </c:pt>
                <c:pt idx="366">
                  <c:v>1.4051999831281137E-2</c:v>
                </c:pt>
                <c:pt idx="367">
                  <c:v>1.3385999896854628E-2</c:v>
                </c:pt>
                <c:pt idx="368">
                  <c:v>1.3385999896854628E-2</c:v>
                </c:pt>
                <c:pt idx="369">
                  <c:v>1.3385999896854628E-2</c:v>
                </c:pt>
                <c:pt idx="370">
                  <c:v>1.3385999896854628E-2</c:v>
                </c:pt>
                <c:pt idx="371">
                  <c:v>1.4969500080042053E-2</c:v>
                </c:pt>
                <c:pt idx="372">
                  <c:v>1.4969500080042053E-2</c:v>
                </c:pt>
                <c:pt idx="373">
                  <c:v>1.4969500080042053E-2</c:v>
                </c:pt>
                <c:pt idx="374">
                  <c:v>1.4969500080042053E-2</c:v>
                </c:pt>
                <c:pt idx="375">
                  <c:v>1.5003499895101413E-2</c:v>
                </c:pt>
                <c:pt idx="376">
                  <c:v>1.5003499895101413E-2</c:v>
                </c:pt>
                <c:pt idx="377">
                  <c:v>1.3637500218464993E-2</c:v>
                </c:pt>
                <c:pt idx="378">
                  <c:v>1.3637500218464993E-2</c:v>
                </c:pt>
                <c:pt idx="379">
                  <c:v>1.3754999963566661E-2</c:v>
                </c:pt>
                <c:pt idx="380">
                  <c:v>1.3754999963566661E-2</c:v>
                </c:pt>
                <c:pt idx="381">
                  <c:v>1.1440499853051733E-2</c:v>
                </c:pt>
                <c:pt idx="382">
                  <c:v>1.1440499853051733E-2</c:v>
                </c:pt>
                <c:pt idx="383">
                  <c:v>1.3923999911639839E-2</c:v>
                </c:pt>
                <c:pt idx="384">
                  <c:v>1.3923999911639839E-2</c:v>
                </c:pt>
                <c:pt idx="385">
                  <c:v>1.3758000059169717E-2</c:v>
                </c:pt>
                <c:pt idx="386">
                  <c:v>1.3758000059169717E-2</c:v>
                </c:pt>
                <c:pt idx="387">
                  <c:v>1.2891999998828396E-2</c:v>
                </c:pt>
                <c:pt idx="388">
                  <c:v>1.2891999998828396E-2</c:v>
                </c:pt>
                <c:pt idx="389">
                  <c:v>1.5575500176055357E-2</c:v>
                </c:pt>
                <c:pt idx="390">
                  <c:v>1.5575500176055357E-2</c:v>
                </c:pt>
                <c:pt idx="391">
                  <c:v>1.4409500159672461E-2</c:v>
                </c:pt>
                <c:pt idx="392">
                  <c:v>1.4409500159672461E-2</c:v>
                </c:pt>
                <c:pt idx="393">
                  <c:v>1.3643499936733861E-2</c:v>
                </c:pt>
                <c:pt idx="394">
                  <c:v>1.3643499936733861E-2</c:v>
                </c:pt>
                <c:pt idx="395">
                  <c:v>1.40269998300937E-2</c:v>
                </c:pt>
                <c:pt idx="396">
                  <c:v>1.40269998300937E-2</c:v>
                </c:pt>
                <c:pt idx="397">
                  <c:v>1.3878499899874441E-2</c:v>
                </c:pt>
                <c:pt idx="398">
                  <c:v>1.3878499899874441E-2</c:v>
                </c:pt>
                <c:pt idx="399">
                  <c:v>1.4170000213198364E-2</c:v>
                </c:pt>
                <c:pt idx="400">
                  <c:v>1.4170000213198364E-2</c:v>
                </c:pt>
                <c:pt idx="401">
                  <c:v>1.4104000190855004E-2</c:v>
                </c:pt>
                <c:pt idx="402">
                  <c:v>1.4104000190855004E-2</c:v>
                </c:pt>
                <c:pt idx="403">
                  <c:v>1.4887499870383181E-2</c:v>
                </c:pt>
                <c:pt idx="404">
                  <c:v>1.4887499870383181E-2</c:v>
                </c:pt>
                <c:pt idx="405">
                  <c:v>1.5121499804081395E-2</c:v>
                </c:pt>
                <c:pt idx="406">
                  <c:v>1.5121499804081395E-2</c:v>
                </c:pt>
                <c:pt idx="407">
                  <c:v>1.4773000213608611E-2</c:v>
                </c:pt>
                <c:pt idx="408">
                  <c:v>1.4773000213608611E-2</c:v>
                </c:pt>
                <c:pt idx="409">
                  <c:v>1.4576000176020898E-2</c:v>
                </c:pt>
                <c:pt idx="410">
                  <c:v>1.4576000176020898E-2</c:v>
                </c:pt>
                <c:pt idx="411">
                  <c:v>1.4909999947121833E-2</c:v>
                </c:pt>
                <c:pt idx="412">
                  <c:v>1.4909999947121833E-2</c:v>
                </c:pt>
                <c:pt idx="413">
                  <c:v>1.4793500224186573E-2</c:v>
                </c:pt>
                <c:pt idx="414">
                  <c:v>1.4793500224186573E-2</c:v>
                </c:pt>
                <c:pt idx="415">
                  <c:v>1.5427499944053125E-2</c:v>
                </c:pt>
                <c:pt idx="416">
                  <c:v>1.5427499944053125E-2</c:v>
                </c:pt>
                <c:pt idx="417">
                  <c:v>1.4944999784347601E-2</c:v>
                </c:pt>
                <c:pt idx="418">
                  <c:v>1.4944999784347601E-2</c:v>
                </c:pt>
                <c:pt idx="419">
                  <c:v>1.4536499889800325E-2</c:v>
                </c:pt>
                <c:pt idx="420">
                  <c:v>1.4536499889800325E-2</c:v>
                </c:pt>
                <c:pt idx="421">
                  <c:v>2.1439499898406211E-2</c:v>
                </c:pt>
                <c:pt idx="422">
                  <c:v>2.1439499898406211E-2</c:v>
                </c:pt>
                <c:pt idx="423">
                  <c:v>1.4356999774463475E-2</c:v>
                </c:pt>
                <c:pt idx="424">
                  <c:v>1.4356999774463475E-2</c:v>
                </c:pt>
                <c:pt idx="425">
                  <c:v>1.8208500026958063E-2</c:v>
                </c:pt>
                <c:pt idx="426">
                  <c:v>1.8208500026958063E-2</c:v>
                </c:pt>
                <c:pt idx="427">
                  <c:v>1.4994000048318412E-2</c:v>
                </c:pt>
                <c:pt idx="428">
                  <c:v>1.4994000048318412E-2</c:v>
                </c:pt>
                <c:pt idx="429">
                  <c:v>1.4811499844654463E-2</c:v>
                </c:pt>
                <c:pt idx="430">
                  <c:v>1.4811499844654463E-2</c:v>
                </c:pt>
                <c:pt idx="431">
                  <c:v>1.4697000187879894E-2</c:v>
                </c:pt>
                <c:pt idx="432">
                  <c:v>1.4697000187879894E-2</c:v>
                </c:pt>
                <c:pt idx="433">
                  <c:v>1.7514500003017019E-2</c:v>
                </c:pt>
                <c:pt idx="434">
                  <c:v>1.7514500003017019E-2</c:v>
                </c:pt>
                <c:pt idx="435">
                  <c:v>1.4448499954596628E-2</c:v>
                </c:pt>
                <c:pt idx="436">
                  <c:v>1.4448499954596628E-2</c:v>
                </c:pt>
                <c:pt idx="437">
                  <c:v>1.4817500028584618E-2</c:v>
                </c:pt>
                <c:pt idx="438">
                  <c:v>1.4817500028584618E-2</c:v>
                </c:pt>
                <c:pt idx="439">
                  <c:v>1.4457499768468551E-2</c:v>
                </c:pt>
                <c:pt idx="440">
                  <c:v>1.4457499768468551E-2</c:v>
                </c:pt>
                <c:pt idx="441">
                  <c:v>1.4574999979231507E-2</c:v>
                </c:pt>
                <c:pt idx="442">
                  <c:v>1.4574999979231507E-2</c:v>
                </c:pt>
                <c:pt idx="443">
                  <c:v>1.2784000056853984E-2</c:v>
                </c:pt>
                <c:pt idx="444">
                  <c:v>1.2784000056853984E-2</c:v>
                </c:pt>
                <c:pt idx="445">
                  <c:v>1.5287000089301728E-2</c:v>
                </c:pt>
                <c:pt idx="446">
                  <c:v>1.5287000089301728E-2</c:v>
                </c:pt>
                <c:pt idx="447">
                  <c:v>1.5438500115124043E-2</c:v>
                </c:pt>
                <c:pt idx="448">
                  <c:v>1.5438500115124043E-2</c:v>
                </c:pt>
                <c:pt idx="449">
                  <c:v>1.4190500151016749E-2</c:v>
                </c:pt>
                <c:pt idx="450">
                  <c:v>1.4190500151016749E-2</c:v>
                </c:pt>
                <c:pt idx="451">
                  <c:v>1.5151000021432992E-2</c:v>
                </c:pt>
                <c:pt idx="452">
                  <c:v>1.5151000021432992E-2</c:v>
                </c:pt>
                <c:pt idx="453">
                  <c:v>1.5102499921340495E-2</c:v>
                </c:pt>
                <c:pt idx="454">
                  <c:v>1.5102499921340495E-2</c:v>
                </c:pt>
                <c:pt idx="455">
                  <c:v>1.5419999792356975E-2</c:v>
                </c:pt>
                <c:pt idx="456">
                  <c:v>1.5419999792356975E-2</c:v>
                </c:pt>
                <c:pt idx="457">
                  <c:v>1.3860000173735898E-2</c:v>
                </c:pt>
                <c:pt idx="458">
                  <c:v>1.3860000173735898E-2</c:v>
                </c:pt>
                <c:pt idx="459">
                  <c:v>1.4365999973961152E-2</c:v>
                </c:pt>
                <c:pt idx="460">
                  <c:v>1.4365999973961152E-2</c:v>
                </c:pt>
                <c:pt idx="461">
                  <c:v>1.7586500136530958E-2</c:v>
                </c:pt>
                <c:pt idx="462">
                  <c:v>1.7586500136530958E-2</c:v>
                </c:pt>
                <c:pt idx="463">
                  <c:v>1.6520499957550783E-2</c:v>
                </c:pt>
                <c:pt idx="464">
                  <c:v>1.6520499957550783E-2</c:v>
                </c:pt>
                <c:pt idx="465">
                  <c:v>1.5589499904308468E-2</c:v>
                </c:pt>
                <c:pt idx="466">
                  <c:v>1.5589499904308468E-2</c:v>
                </c:pt>
                <c:pt idx="467">
                  <c:v>1.5181000009761192E-2</c:v>
                </c:pt>
                <c:pt idx="468">
                  <c:v>1.5181000009761192E-2</c:v>
                </c:pt>
                <c:pt idx="469">
                  <c:v>1.243249983235728E-2</c:v>
                </c:pt>
                <c:pt idx="470">
                  <c:v>1.243249983235728E-2</c:v>
                </c:pt>
                <c:pt idx="471">
                  <c:v>1.5883999840298202E-2</c:v>
                </c:pt>
                <c:pt idx="472">
                  <c:v>1.5883999840298202E-2</c:v>
                </c:pt>
                <c:pt idx="473">
                  <c:v>1.3267500180518255E-2</c:v>
                </c:pt>
                <c:pt idx="474">
                  <c:v>1.3267500180518255E-2</c:v>
                </c:pt>
                <c:pt idx="475">
                  <c:v>1.5035500167869031E-2</c:v>
                </c:pt>
                <c:pt idx="476">
                  <c:v>1.5035500167869031E-2</c:v>
                </c:pt>
                <c:pt idx="477">
                  <c:v>1.7253000070923008E-2</c:v>
                </c:pt>
                <c:pt idx="478">
                  <c:v>1.7253000070923008E-2</c:v>
                </c:pt>
                <c:pt idx="479">
                  <c:v>1.5886999935901258E-2</c:v>
                </c:pt>
                <c:pt idx="480">
                  <c:v>1.5886999935901258E-2</c:v>
                </c:pt>
                <c:pt idx="481">
                  <c:v>1.6038499954447616E-2</c:v>
                </c:pt>
                <c:pt idx="482">
                  <c:v>1.6038499954447616E-2</c:v>
                </c:pt>
                <c:pt idx="483">
                  <c:v>1.5989999854355119E-2</c:v>
                </c:pt>
                <c:pt idx="484">
                  <c:v>1.5989999854355119E-2</c:v>
                </c:pt>
                <c:pt idx="485">
                  <c:v>1.1473500162537675E-2</c:v>
                </c:pt>
                <c:pt idx="486">
                  <c:v>1.1473500162537675E-2</c:v>
                </c:pt>
                <c:pt idx="487">
                  <c:v>1.5207500204269309E-2</c:v>
                </c:pt>
                <c:pt idx="488">
                  <c:v>1.5207500204269309E-2</c:v>
                </c:pt>
                <c:pt idx="489">
                  <c:v>1.4641500099969562E-2</c:v>
                </c:pt>
                <c:pt idx="490">
                  <c:v>1.4641500099969562E-2</c:v>
                </c:pt>
                <c:pt idx="492">
                  <c:v>1.4550500076438766E-2</c:v>
                </c:pt>
                <c:pt idx="493">
                  <c:v>1.4550500076438766E-2</c:v>
                </c:pt>
                <c:pt idx="494">
                  <c:v>1.826800023263786E-2</c:v>
                </c:pt>
                <c:pt idx="495">
                  <c:v>1.826800023263786E-2</c:v>
                </c:pt>
                <c:pt idx="496">
                  <c:v>1.7102000216254964E-2</c:v>
                </c:pt>
                <c:pt idx="497">
                  <c:v>1.7102000216254964E-2</c:v>
                </c:pt>
                <c:pt idx="500">
                  <c:v>1.4662499808764551E-2</c:v>
                </c:pt>
                <c:pt idx="501">
                  <c:v>1.4662499808764551E-2</c:v>
                </c:pt>
                <c:pt idx="502">
                  <c:v>2.0828999877267051E-2</c:v>
                </c:pt>
                <c:pt idx="503">
                  <c:v>2.0828999877267051E-2</c:v>
                </c:pt>
                <c:pt idx="504">
                  <c:v>1.4134999801171944E-2</c:v>
                </c:pt>
                <c:pt idx="505">
                  <c:v>1.4134999801171944E-2</c:v>
                </c:pt>
                <c:pt idx="506">
                  <c:v>1.6073499929916579E-2</c:v>
                </c:pt>
                <c:pt idx="507">
                  <c:v>1.6073499929916579E-2</c:v>
                </c:pt>
                <c:pt idx="508">
                  <c:v>1.6279499774100259E-2</c:v>
                </c:pt>
                <c:pt idx="509">
                  <c:v>1.6279499774100259E-2</c:v>
                </c:pt>
                <c:pt idx="510">
                  <c:v>1.7730999912600964E-2</c:v>
                </c:pt>
                <c:pt idx="511">
                  <c:v>1.7730999912600964E-2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A5-4413-80BB-A10D7B857AE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Active!$F$21:$F$50</c:f>
              <c:numCache>
                <c:formatCode>General</c:formatCode>
                <c:ptCount val="30"/>
                <c:pt idx="0">
                  <c:v>-6547</c:v>
                </c:pt>
                <c:pt idx="1">
                  <c:v>-5884</c:v>
                </c:pt>
                <c:pt idx="2">
                  <c:v>-4059</c:v>
                </c:pt>
                <c:pt idx="3">
                  <c:v>-3400.5</c:v>
                </c:pt>
                <c:pt idx="4">
                  <c:v>-3398</c:v>
                </c:pt>
                <c:pt idx="5">
                  <c:v>-3393.5</c:v>
                </c:pt>
                <c:pt idx="6">
                  <c:v>-3290</c:v>
                </c:pt>
                <c:pt idx="7">
                  <c:v>-3200.5</c:v>
                </c:pt>
                <c:pt idx="8">
                  <c:v>-3198.5</c:v>
                </c:pt>
                <c:pt idx="9">
                  <c:v>-1739.5</c:v>
                </c:pt>
                <c:pt idx="10">
                  <c:v>-1679</c:v>
                </c:pt>
                <c:pt idx="11">
                  <c:v>-909</c:v>
                </c:pt>
                <c:pt idx="12">
                  <c:v>-909</c:v>
                </c:pt>
                <c:pt idx="13">
                  <c:v>-866</c:v>
                </c:pt>
                <c:pt idx="14">
                  <c:v>-866</c:v>
                </c:pt>
                <c:pt idx="15">
                  <c:v>-861.5</c:v>
                </c:pt>
                <c:pt idx="16">
                  <c:v>-861.5</c:v>
                </c:pt>
                <c:pt idx="17">
                  <c:v>-855</c:v>
                </c:pt>
                <c:pt idx="18">
                  <c:v>-855</c:v>
                </c:pt>
                <c:pt idx="19">
                  <c:v>-850.5</c:v>
                </c:pt>
                <c:pt idx="20">
                  <c:v>-850.5</c:v>
                </c:pt>
                <c:pt idx="21">
                  <c:v>-846</c:v>
                </c:pt>
                <c:pt idx="22">
                  <c:v>-846</c:v>
                </c:pt>
                <c:pt idx="23">
                  <c:v>-823.5</c:v>
                </c:pt>
                <c:pt idx="24">
                  <c:v>-823.5</c:v>
                </c:pt>
                <c:pt idx="25">
                  <c:v>-816.5</c:v>
                </c:pt>
                <c:pt idx="26">
                  <c:v>-816.5</c:v>
                </c:pt>
                <c:pt idx="27">
                  <c:v>-812</c:v>
                </c:pt>
                <c:pt idx="28">
                  <c:v>-812</c:v>
                </c:pt>
                <c:pt idx="29">
                  <c:v>-787.5</c:v>
                </c:pt>
              </c:numCache>
            </c:numRef>
          </c:xVal>
          <c:yVal>
            <c:numRef>
              <c:f>Active!$N$21:$N$50</c:f>
              <c:numCache>
                <c:formatCode>General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A5-4413-80BB-A10D7B857AE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Active!$F$21:$F$5000</c:f>
              <c:numCache>
                <c:formatCode>General</c:formatCode>
                <c:ptCount val="4980"/>
                <c:pt idx="0">
                  <c:v>-6547</c:v>
                </c:pt>
                <c:pt idx="1">
                  <c:v>-5884</c:v>
                </c:pt>
                <c:pt idx="2">
                  <c:v>-4059</c:v>
                </c:pt>
                <c:pt idx="3">
                  <c:v>-3400.5</c:v>
                </c:pt>
                <c:pt idx="4">
                  <c:v>-3398</c:v>
                </c:pt>
                <c:pt idx="5">
                  <c:v>-3393.5</c:v>
                </c:pt>
                <c:pt idx="6">
                  <c:v>-3290</c:v>
                </c:pt>
                <c:pt idx="7">
                  <c:v>-3200.5</c:v>
                </c:pt>
                <c:pt idx="8">
                  <c:v>-3198.5</c:v>
                </c:pt>
                <c:pt idx="9">
                  <c:v>-1739.5</c:v>
                </c:pt>
                <c:pt idx="10">
                  <c:v>-1679</c:v>
                </c:pt>
                <c:pt idx="11">
                  <c:v>-909</c:v>
                </c:pt>
                <c:pt idx="12">
                  <c:v>-909</c:v>
                </c:pt>
                <c:pt idx="13">
                  <c:v>-866</c:v>
                </c:pt>
                <c:pt idx="14">
                  <c:v>-866</c:v>
                </c:pt>
                <c:pt idx="15">
                  <c:v>-861.5</c:v>
                </c:pt>
                <c:pt idx="16">
                  <c:v>-861.5</c:v>
                </c:pt>
                <c:pt idx="17">
                  <c:v>-855</c:v>
                </c:pt>
                <c:pt idx="18">
                  <c:v>-855</c:v>
                </c:pt>
                <c:pt idx="19">
                  <c:v>-850.5</c:v>
                </c:pt>
                <c:pt idx="20">
                  <c:v>-850.5</c:v>
                </c:pt>
                <c:pt idx="21">
                  <c:v>-846</c:v>
                </c:pt>
                <c:pt idx="22">
                  <c:v>-846</c:v>
                </c:pt>
                <c:pt idx="23">
                  <c:v>-823.5</c:v>
                </c:pt>
                <c:pt idx="24">
                  <c:v>-823.5</c:v>
                </c:pt>
                <c:pt idx="25">
                  <c:v>-816.5</c:v>
                </c:pt>
                <c:pt idx="26">
                  <c:v>-816.5</c:v>
                </c:pt>
                <c:pt idx="27">
                  <c:v>-812</c:v>
                </c:pt>
                <c:pt idx="28">
                  <c:v>-812</c:v>
                </c:pt>
                <c:pt idx="29">
                  <c:v>-787.5</c:v>
                </c:pt>
                <c:pt idx="30">
                  <c:v>-787.5</c:v>
                </c:pt>
                <c:pt idx="31">
                  <c:v>-785</c:v>
                </c:pt>
                <c:pt idx="32">
                  <c:v>-785</c:v>
                </c:pt>
                <c:pt idx="33">
                  <c:v>-769.5</c:v>
                </c:pt>
                <c:pt idx="34">
                  <c:v>-769.5</c:v>
                </c:pt>
                <c:pt idx="35">
                  <c:v>-767</c:v>
                </c:pt>
                <c:pt idx="36">
                  <c:v>-767</c:v>
                </c:pt>
                <c:pt idx="37">
                  <c:v>-200.5</c:v>
                </c:pt>
                <c:pt idx="38">
                  <c:v>-200.5</c:v>
                </c:pt>
                <c:pt idx="39">
                  <c:v>-194.5</c:v>
                </c:pt>
                <c:pt idx="40">
                  <c:v>-191.5</c:v>
                </c:pt>
                <c:pt idx="41">
                  <c:v>-191.5</c:v>
                </c:pt>
                <c:pt idx="42">
                  <c:v>-189</c:v>
                </c:pt>
                <c:pt idx="43">
                  <c:v>-189</c:v>
                </c:pt>
                <c:pt idx="44">
                  <c:v>-187</c:v>
                </c:pt>
                <c:pt idx="45">
                  <c:v>-187</c:v>
                </c:pt>
                <c:pt idx="46">
                  <c:v>-184.5</c:v>
                </c:pt>
                <c:pt idx="47">
                  <c:v>-184.5</c:v>
                </c:pt>
                <c:pt idx="48">
                  <c:v>-153</c:v>
                </c:pt>
                <c:pt idx="49">
                  <c:v>-153</c:v>
                </c:pt>
                <c:pt idx="50">
                  <c:v>-148.5</c:v>
                </c:pt>
                <c:pt idx="51">
                  <c:v>-148.5</c:v>
                </c:pt>
                <c:pt idx="52">
                  <c:v>-139.5</c:v>
                </c:pt>
                <c:pt idx="53">
                  <c:v>-139.5</c:v>
                </c:pt>
                <c:pt idx="54">
                  <c:v>-133</c:v>
                </c:pt>
                <c:pt idx="55">
                  <c:v>-133</c:v>
                </c:pt>
                <c:pt idx="56">
                  <c:v>-130.5</c:v>
                </c:pt>
                <c:pt idx="57">
                  <c:v>-130.5</c:v>
                </c:pt>
                <c:pt idx="58">
                  <c:v>-126</c:v>
                </c:pt>
                <c:pt idx="59">
                  <c:v>-126</c:v>
                </c:pt>
                <c:pt idx="60">
                  <c:v>-59</c:v>
                </c:pt>
                <c:pt idx="61">
                  <c:v>-59</c:v>
                </c:pt>
                <c:pt idx="62">
                  <c:v>-32</c:v>
                </c:pt>
                <c:pt idx="63">
                  <c:v>-32</c:v>
                </c:pt>
                <c:pt idx="64">
                  <c:v>-29.5</c:v>
                </c:pt>
                <c:pt idx="65">
                  <c:v>-29.5</c:v>
                </c:pt>
                <c:pt idx="66">
                  <c:v>-27</c:v>
                </c:pt>
                <c:pt idx="67">
                  <c:v>-27</c:v>
                </c:pt>
                <c:pt idx="68">
                  <c:v>-26</c:v>
                </c:pt>
                <c:pt idx="69">
                  <c:v>-25.5</c:v>
                </c:pt>
                <c:pt idx="70">
                  <c:v>-25.5</c:v>
                </c:pt>
                <c:pt idx="71">
                  <c:v>-18</c:v>
                </c:pt>
                <c:pt idx="72">
                  <c:v>-18</c:v>
                </c:pt>
                <c:pt idx="73">
                  <c:v>-16.5</c:v>
                </c:pt>
                <c:pt idx="74">
                  <c:v>-16.5</c:v>
                </c:pt>
                <c:pt idx="75">
                  <c:v>-16</c:v>
                </c:pt>
                <c:pt idx="76">
                  <c:v>-16</c:v>
                </c:pt>
                <c:pt idx="77">
                  <c:v>-12</c:v>
                </c:pt>
                <c:pt idx="78">
                  <c:v>-12</c:v>
                </c:pt>
                <c:pt idx="79">
                  <c:v>-11.5</c:v>
                </c:pt>
                <c:pt idx="80">
                  <c:v>-11.5</c:v>
                </c:pt>
                <c:pt idx="81">
                  <c:v>-9.5</c:v>
                </c:pt>
                <c:pt idx="82">
                  <c:v>-9.5</c:v>
                </c:pt>
                <c:pt idx="83">
                  <c:v>-7.5</c:v>
                </c:pt>
                <c:pt idx="84">
                  <c:v>-7.5</c:v>
                </c:pt>
                <c:pt idx="85">
                  <c:v>1.5</c:v>
                </c:pt>
                <c:pt idx="86">
                  <c:v>1.5</c:v>
                </c:pt>
                <c:pt idx="87">
                  <c:v>2</c:v>
                </c:pt>
                <c:pt idx="88">
                  <c:v>2</c:v>
                </c:pt>
                <c:pt idx="89">
                  <c:v>6.5</c:v>
                </c:pt>
                <c:pt idx="90">
                  <c:v>6.5</c:v>
                </c:pt>
                <c:pt idx="91">
                  <c:v>8.5</c:v>
                </c:pt>
                <c:pt idx="92">
                  <c:v>8.5</c:v>
                </c:pt>
                <c:pt idx="93">
                  <c:v>10.5</c:v>
                </c:pt>
                <c:pt idx="94">
                  <c:v>10.5</c:v>
                </c:pt>
                <c:pt idx="95">
                  <c:v>11</c:v>
                </c:pt>
                <c:pt idx="96">
                  <c:v>11</c:v>
                </c:pt>
                <c:pt idx="97">
                  <c:v>15.5</c:v>
                </c:pt>
                <c:pt idx="98">
                  <c:v>15.5</c:v>
                </c:pt>
                <c:pt idx="99">
                  <c:v>33.5</c:v>
                </c:pt>
                <c:pt idx="100">
                  <c:v>33.5</c:v>
                </c:pt>
                <c:pt idx="101">
                  <c:v>35.5</c:v>
                </c:pt>
                <c:pt idx="102">
                  <c:v>35.5</c:v>
                </c:pt>
                <c:pt idx="103">
                  <c:v>38</c:v>
                </c:pt>
                <c:pt idx="104">
                  <c:v>38</c:v>
                </c:pt>
                <c:pt idx="105">
                  <c:v>51.5</c:v>
                </c:pt>
                <c:pt idx="106">
                  <c:v>51.5</c:v>
                </c:pt>
                <c:pt idx="107">
                  <c:v>60.5</c:v>
                </c:pt>
                <c:pt idx="108">
                  <c:v>60.5</c:v>
                </c:pt>
                <c:pt idx="109">
                  <c:v>116.5</c:v>
                </c:pt>
                <c:pt idx="110">
                  <c:v>116.5</c:v>
                </c:pt>
                <c:pt idx="111">
                  <c:v>629.5</c:v>
                </c:pt>
                <c:pt idx="112">
                  <c:v>629.5</c:v>
                </c:pt>
                <c:pt idx="113">
                  <c:v>645</c:v>
                </c:pt>
                <c:pt idx="114">
                  <c:v>645</c:v>
                </c:pt>
                <c:pt idx="115">
                  <c:v>652</c:v>
                </c:pt>
                <c:pt idx="116">
                  <c:v>652</c:v>
                </c:pt>
                <c:pt idx="117">
                  <c:v>656.5</c:v>
                </c:pt>
                <c:pt idx="118">
                  <c:v>656.5</c:v>
                </c:pt>
                <c:pt idx="119">
                  <c:v>658.5</c:v>
                </c:pt>
                <c:pt idx="120">
                  <c:v>658.5</c:v>
                </c:pt>
                <c:pt idx="121">
                  <c:v>663</c:v>
                </c:pt>
                <c:pt idx="122">
                  <c:v>663</c:v>
                </c:pt>
                <c:pt idx="123">
                  <c:v>667.5</c:v>
                </c:pt>
                <c:pt idx="124">
                  <c:v>667.5</c:v>
                </c:pt>
                <c:pt idx="125">
                  <c:v>670</c:v>
                </c:pt>
                <c:pt idx="126">
                  <c:v>670</c:v>
                </c:pt>
                <c:pt idx="127">
                  <c:v>672</c:v>
                </c:pt>
                <c:pt idx="128">
                  <c:v>672</c:v>
                </c:pt>
                <c:pt idx="129">
                  <c:v>676.5</c:v>
                </c:pt>
                <c:pt idx="130">
                  <c:v>676.5</c:v>
                </c:pt>
                <c:pt idx="131">
                  <c:v>681</c:v>
                </c:pt>
                <c:pt idx="132">
                  <c:v>681</c:v>
                </c:pt>
                <c:pt idx="133">
                  <c:v>683.5</c:v>
                </c:pt>
                <c:pt idx="134">
                  <c:v>683.5</c:v>
                </c:pt>
                <c:pt idx="135">
                  <c:v>685.5</c:v>
                </c:pt>
                <c:pt idx="136">
                  <c:v>685.5</c:v>
                </c:pt>
                <c:pt idx="137">
                  <c:v>708</c:v>
                </c:pt>
                <c:pt idx="138">
                  <c:v>708</c:v>
                </c:pt>
                <c:pt idx="139">
                  <c:v>710.5</c:v>
                </c:pt>
                <c:pt idx="140">
                  <c:v>710.5</c:v>
                </c:pt>
                <c:pt idx="141">
                  <c:v>717</c:v>
                </c:pt>
                <c:pt idx="142">
                  <c:v>717</c:v>
                </c:pt>
                <c:pt idx="143">
                  <c:v>719.5</c:v>
                </c:pt>
                <c:pt idx="144">
                  <c:v>719.5</c:v>
                </c:pt>
                <c:pt idx="145">
                  <c:v>732.5</c:v>
                </c:pt>
                <c:pt idx="146">
                  <c:v>732.5</c:v>
                </c:pt>
                <c:pt idx="147">
                  <c:v>744</c:v>
                </c:pt>
                <c:pt idx="148">
                  <c:v>744</c:v>
                </c:pt>
                <c:pt idx="149">
                  <c:v>753</c:v>
                </c:pt>
                <c:pt idx="150">
                  <c:v>753</c:v>
                </c:pt>
                <c:pt idx="151">
                  <c:v>768.5</c:v>
                </c:pt>
                <c:pt idx="152">
                  <c:v>768.5</c:v>
                </c:pt>
                <c:pt idx="153">
                  <c:v>769</c:v>
                </c:pt>
                <c:pt idx="154">
                  <c:v>769</c:v>
                </c:pt>
                <c:pt idx="155">
                  <c:v>773</c:v>
                </c:pt>
                <c:pt idx="156">
                  <c:v>773</c:v>
                </c:pt>
                <c:pt idx="157">
                  <c:v>784.5</c:v>
                </c:pt>
                <c:pt idx="158">
                  <c:v>784.5</c:v>
                </c:pt>
                <c:pt idx="159">
                  <c:v>791</c:v>
                </c:pt>
                <c:pt idx="160">
                  <c:v>791</c:v>
                </c:pt>
                <c:pt idx="161">
                  <c:v>791.5</c:v>
                </c:pt>
                <c:pt idx="162">
                  <c:v>791.5</c:v>
                </c:pt>
                <c:pt idx="163">
                  <c:v>793.5</c:v>
                </c:pt>
                <c:pt idx="164">
                  <c:v>793.5</c:v>
                </c:pt>
                <c:pt idx="165">
                  <c:v>807</c:v>
                </c:pt>
                <c:pt idx="166">
                  <c:v>807</c:v>
                </c:pt>
                <c:pt idx="167">
                  <c:v>811.5</c:v>
                </c:pt>
                <c:pt idx="168">
                  <c:v>811.5</c:v>
                </c:pt>
                <c:pt idx="169">
                  <c:v>814</c:v>
                </c:pt>
                <c:pt idx="170">
                  <c:v>814</c:v>
                </c:pt>
                <c:pt idx="171">
                  <c:v>816</c:v>
                </c:pt>
                <c:pt idx="172">
                  <c:v>816</c:v>
                </c:pt>
                <c:pt idx="173">
                  <c:v>818.5</c:v>
                </c:pt>
                <c:pt idx="174">
                  <c:v>818.5</c:v>
                </c:pt>
                <c:pt idx="175">
                  <c:v>829.5</c:v>
                </c:pt>
                <c:pt idx="176">
                  <c:v>829.5</c:v>
                </c:pt>
                <c:pt idx="177">
                  <c:v>832</c:v>
                </c:pt>
                <c:pt idx="178">
                  <c:v>832</c:v>
                </c:pt>
                <c:pt idx="179">
                  <c:v>834</c:v>
                </c:pt>
                <c:pt idx="180">
                  <c:v>834</c:v>
                </c:pt>
                <c:pt idx="181">
                  <c:v>840.5</c:v>
                </c:pt>
                <c:pt idx="182">
                  <c:v>840.5</c:v>
                </c:pt>
                <c:pt idx="183">
                  <c:v>841</c:v>
                </c:pt>
                <c:pt idx="184">
                  <c:v>841</c:v>
                </c:pt>
                <c:pt idx="185">
                  <c:v>843</c:v>
                </c:pt>
                <c:pt idx="186">
                  <c:v>843</c:v>
                </c:pt>
                <c:pt idx="187">
                  <c:v>845.5</c:v>
                </c:pt>
                <c:pt idx="188">
                  <c:v>845.5</c:v>
                </c:pt>
                <c:pt idx="189">
                  <c:v>854</c:v>
                </c:pt>
                <c:pt idx="190">
                  <c:v>854</c:v>
                </c:pt>
                <c:pt idx="191">
                  <c:v>854.5</c:v>
                </c:pt>
                <c:pt idx="192">
                  <c:v>854.5</c:v>
                </c:pt>
                <c:pt idx="193">
                  <c:v>856.5</c:v>
                </c:pt>
                <c:pt idx="194">
                  <c:v>856.5</c:v>
                </c:pt>
                <c:pt idx="195">
                  <c:v>858.5</c:v>
                </c:pt>
                <c:pt idx="196">
                  <c:v>858.5</c:v>
                </c:pt>
                <c:pt idx="197">
                  <c:v>861</c:v>
                </c:pt>
                <c:pt idx="198">
                  <c:v>861</c:v>
                </c:pt>
                <c:pt idx="199">
                  <c:v>870</c:v>
                </c:pt>
                <c:pt idx="200">
                  <c:v>870</c:v>
                </c:pt>
                <c:pt idx="201">
                  <c:v>879</c:v>
                </c:pt>
                <c:pt idx="202">
                  <c:v>879</c:v>
                </c:pt>
                <c:pt idx="203">
                  <c:v>881</c:v>
                </c:pt>
                <c:pt idx="204">
                  <c:v>881</c:v>
                </c:pt>
                <c:pt idx="205">
                  <c:v>881.5</c:v>
                </c:pt>
                <c:pt idx="206">
                  <c:v>881.5</c:v>
                </c:pt>
                <c:pt idx="207">
                  <c:v>899</c:v>
                </c:pt>
                <c:pt idx="208">
                  <c:v>899</c:v>
                </c:pt>
                <c:pt idx="209">
                  <c:v>933</c:v>
                </c:pt>
                <c:pt idx="210">
                  <c:v>933</c:v>
                </c:pt>
                <c:pt idx="211">
                  <c:v>964.5</c:v>
                </c:pt>
                <c:pt idx="212">
                  <c:v>964.5</c:v>
                </c:pt>
                <c:pt idx="213">
                  <c:v>1443.5</c:v>
                </c:pt>
                <c:pt idx="214">
                  <c:v>1443.5</c:v>
                </c:pt>
                <c:pt idx="215">
                  <c:v>1452.5</c:v>
                </c:pt>
                <c:pt idx="216">
                  <c:v>1452.5</c:v>
                </c:pt>
                <c:pt idx="217">
                  <c:v>1457</c:v>
                </c:pt>
                <c:pt idx="218">
                  <c:v>1457</c:v>
                </c:pt>
                <c:pt idx="219">
                  <c:v>1461.5</c:v>
                </c:pt>
                <c:pt idx="220">
                  <c:v>1461.5</c:v>
                </c:pt>
                <c:pt idx="221">
                  <c:v>1464</c:v>
                </c:pt>
                <c:pt idx="222">
                  <c:v>1464</c:v>
                </c:pt>
                <c:pt idx="223">
                  <c:v>1466</c:v>
                </c:pt>
                <c:pt idx="224">
                  <c:v>1466</c:v>
                </c:pt>
                <c:pt idx="225">
                  <c:v>1468.5</c:v>
                </c:pt>
                <c:pt idx="226">
                  <c:v>1468.5</c:v>
                </c:pt>
                <c:pt idx="227">
                  <c:v>1475</c:v>
                </c:pt>
                <c:pt idx="228">
                  <c:v>1475</c:v>
                </c:pt>
                <c:pt idx="229">
                  <c:v>1477.5</c:v>
                </c:pt>
                <c:pt idx="230">
                  <c:v>1477.5</c:v>
                </c:pt>
                <c:pt idx="231">
                  <c:v>1479.5</c:v>
                </c:pt>
                <c:pt idx="232">
                  <c:v>1479.5</c:v>
                </c:pt>
                <c:pt idx="233">
                  <c:v>1484</c:v>
                </c:pt>
                <c:pt idx="234">
                  <c:v>1484</c:v>
                </c:pt>
                <c:pt idx="235">
                  <c:v>1486.5</c:v>
                </c:pt>
                <c:pt idx="236">
                  <c:v>1486.5</c:v>
                </c:pt>
                <c:pt idx="237">
                  <c:v>1488.5</c:v>
                </c:pt>
                <c:pt idx="238">
                  <c:v>1488.5</c:v>
                </c:pt>
                <c:pt idx="239">
                  <c:v>1491</c:v>
                </c:pt>
                <c:pt idx="240">
                  <c:v>1491</c:v>
                </c:pt>
                <c:pt idx="241">
                  <c:v>1529</c:v>
                </c:pt>
                <c:pt idx="242">
                  <c:v>1529</c:v>
                </c:pt>
                <c:pt idx="243">
                  <c:v>1533.5</c:v>
                </c:pt>
                <c:pt idx="244">
                  <c:v>1533.5</c:v>
                </c:pt>
                <c:pt idx="245">
                  <c:v>1536</c:v>
                </c:pt>
                <c:pt idx="246">
                  <c:v>1536</c:v>
                </c:pt>
                <c:pt idx="247">
                  <c:v>1538</c:v>
                </c:pt>
                <c:pt idx="248">
                  <c:v>1538</c:v>
                </c:pt>
                <c:pt idx="249">
                  <c:v>1558.5</c:v>
                </c:pt>
                <c:pt idx="250">
                  <c:v>1558.5</c:v>
                </c:pt>
                <c:pt idx="251">
                  <c:v>1569.5</c:v>
                </c:pt>
                <c:pt idx="252">
                  <c:v>1569.5</c:v>
                </c:pt>
                <c:pt idx="253">
                  <c:v>1572</c:v>
                </c:pt>
                <c:pt idx="254">
                  <c:v>1572</c:v>
                </c:pt>
                <c:pt idx="255">
                  <c:v>1574</c:v>
                </c:pt>
                <c:pt idx="256">
                  <c:v>1574</c:v>
                </c:pt>
                <c:pt idx="257">
                  <c:v>1576.5</c:v>
                </c:pt>
                <c:pt idx="258">
                  <c:v>1576.5</c:v>
                </c:pt>
                <c:pt idx="259">
                  <c:v>1578.5</c:v>
                </c:pt>
                <c:pt idx="260">
                  <c:v>1578.5</c:v>
                </c:pt>
                <c:pt idx="261">
                  <c:v>1581</c:v>
                </c:pt>
                <c:pt idx="262">
                  <c:v>1581</c:v>
                </c:pt>
                <c:pt idx="263">
                  <c:v>1583</c:v>
                </c:pt>
                <c:pt idx="264">
                  <c:v>1583</c:v>
                </c:pt>
                <c:pt idx="265">
                  <c:v>1585.5</c:v>
                </c:pt>
                <c:pt idx="266">
                  <c:v>1585.5</c:v>
                </c:pt>
                <c:pt idx="267">
                  <c:v>1587.5</c:v>
                </c:pt>
                <c:pt idx="268">
                  <c:v>1587.5</c:v>
                </c:pt>
                <c:pt idx="269">
                  <c:v>1590</c:v>
                </c:pt>
                <c:pt idx="270">
                  <c:v>1590</c:v>
                </c:pt>
                <c:pt idx="271">
                  <c:v>1595.5</c:v>
                </c:pt>
                <c:pt idx="272">
                  <c:v>1632.5</c:v>
                </c:pt>
                <c:pt idx="273">
                  <c:v>1632.5</c:v>
                </c:pt>
                <c:pt idx="274">
                  <c:v>1637</c:v>
                </c:pt>
                <c:pt idx="275">
                  <c:v>1637</c:v>
                </c:pt>
                <c:pt idx="276">
                  <c:v>1641.5</c:v>
                </c:pt>
                <c:pt idx="277">
                  <c:v>1641.5</c:v>
                </c:pt>
                <c:pt idx="278">
                  <c:v>1646</c:v>
                </c:pt>
                <c:pt idx="279">
                  <c:v>1646</c:v>
                </c:pt>
                <c:pt idx="280">
                  <c:v>1648.5</c:v>
                </c:pt>
                <c:pt idx="281">
                  <c:v>1648.5</c:v>
                </c:pt>
                <c:pt idx="282">
                  <c:v>1663</c:v>
                </c:pt>
                <c:pt idx="283">
                  <c:v>2481.5</c:v>
                </c:pt>
                <c:pt idx="284">
                  <c:v>2499.5</c:v>
                </c:pt>
                <c:pt idx="285">
                  <c:v>3112</c:v>
                </c:pt>
                <c:pt idx="286">
                  <c:v>3112</c:v>
                </c:pt>
                <c:pt idx="287">
                  <c:v>3114</c:v>
                </c:pt>
                <c:pt idx="288">
                  <c:v>3114</c:v>
                </c:pt>
                <c:pt idx="289">
                  <c:v>3116.5</c:v>
                </c:pt>
                <c:pt idx="290">
                  <c:v>3116.5</c:v>
                </c:pt>
                <c:pt idx="291">
                  <c:v>3118.5</c:v>
                </c:pt>
                <c:pt idx="292">
                  <c:v>3118.5</c:v>
                </c:pt>
                <c:pt idx="293">
                  <c:v>3127.5</c:v>
                </c:pt>
                <c:pt idx="294">
                  <c:v>3127.5</c:v>
                </c:pt>
                <c:pt idx="295">
                  <c:v>3132</c:v>
                </c:pt>
                <c:pt idx="296">
                  <c:v>3132</c:v>
                </c:pt>
                <c:pt idx="297">
                  <c:v>3148</c:v>
                </c:pt>
                <c:pt idx="298">
                  <c:v>3148</c:v>
                </c:pt>
                <c:pt idx="299">
                  <c:v>3150</c:v>
                </c:pt>
                <c:pt idx="300">
                  <c:v>3150</c:v>
                </c:pt>
                <c:pt idx="301">
                  <c:v>3152.5</c:v>
                </c:pt>
                <c:pt idx="302">
                  <c:v>3152.5</c:v>
                </c:pt>
                <c:pt idx="303">
                  <c:v>3154.5</c:v>
                </c:pt>
                <c:pt idx="304">
                  <c:v>3154.5</c:v>
                </c:pt>
                <c:pt idx="305">
                  <c:v>3157</c:v>
                </c:pt>
                <c:pt idx="306">
                  <c:v>3157</c:v>
                </c:pt>
                <c:pt idx="307">
                  <c:v>3159</c:v>
                </c:pt>
                <c:pt idx="308">
                  <c:v>3159</c:v>
                </c:pt>
                <c:pt idx="309">
                  <c:v>3172.5</c:v>
                </c:pt>
                <c:pt idx="310">
                  <c:v>3172.5</c:v>
                </c:pt>
                <c:pt idx="311">
                  <c:v>3173</c:v>
                </c:pt>
                <c:pt idx="312">
                  <c:v>3173</c:v>
                </c:pt>
                <c:pt idx="313">
                  <c:v>3179.5</c:v>
                </c:pt>
                <c:pt idx="314">
                  <c:v>3179.5</c:v>
                </c:pt>
                <c:pt idx="315">
                  <c:v>3181.5</c:v>
                </c:pt>
                <c:pt idx="316">
                  <c:v>3181.5</c:v>
                </c:pt>
                <c:pt idx="317">
                  <c:v>3182</c:v>
                </c:pt>
                <c:pt idx="318">
                  <c:v>3182</c:v>
                </c:pt>
                <c:pt idx="319">
                  <c:v>3184</c:v>
                </c:pt>
                <c:pt idx="320">
                  <c:v>3184</c:v>
                </c:pt>
                <c:pt idx="321">
                  <c:v>3186</c:v>
                </c:pt>
                <c:pt idx="322">
                  <c:v>3186</c:v>
                </c:pt>
                <c:pt idx="323">
                  <c:v>3186.5</c:v>
                </c:pt>
                <c:pt idx="324">
                  <c:v>3186.5</c:v>
                </c:pt>
                <c:pt idx="325">
                  <c:v>3197.5</c:v>
                </c:pt>
                <c:pt idx="326">
                  <c:v>3197.5</c:v>
                </c:pt>
                <c:pt idx="327">
                  <c:v>3199.5</c:v>
                </c:pt>
                <c:pt idx="328">
                  <c:v>3199.5</c:v>
                </c:pt>
                <c:pt idx="329">
                  <c:v>3200</c:v>
                </c:pt>
                <c:pt idx="330">
                  <c:v>3200</c:v>
                </c:pt>
                <c:pt idx="331">
                  <c:v>3204</c:v>
                </c:pt>
                <c:pt idx="332">
                  <c:v>3204</c:v>
                </c:pt>
                <c:pt idx="333">
                  <c:v>3206.5</c:v>
                </c:pt>
                <c:pt idx="334">
                  <c:v>3206.5</c:v>
                </c:pt>
                <c:pt idx="335">
                  <c:v>3209</c:v>
                </c:pt>
                <c:pt idx="336">
                  <c:v>3209</c:v>
                </c:pt>
                <c:pt idx="337">
                  <c:v>3215.5</c:v>
                </c:pt>
                <c:pt idx="338">
                  <c:v>3215.5</c:v>
                </c:pt>
                <c:pt idx="339">
                  <c:v>3217.5</c:v>
                </c:pt>
                <c:pt idx="340">
                  <c:v>3217.5</c:v>
                </c:pt>
                <c:pt idx="341">
                  <c:v>3218</c:v>
                </c:pt>
                <c:pt idx="342">
                  <c:v>3218</c:v>
                </c:pt>
                <c:pt idx="343">
                  <c:v>3220</c:v>
                </c:pt>
                <c:pt idx="344">
                  <c:v>3220</c:v>
                </c:pt>
                <c:pt idx="345">
                  <c:v>3222</c:v>
                </c:pt>
                <c:pt idx="346">
                  <c:v>3222</c:v>
                </c:pt>
                <c:pt idx="347">
                  <c:v>3222.5</c:v>
                </c:pt>
                <c:pt idx="348">
                  <c:v>3222.5</c:v>
                </c:pt>
                <c:pt idx="349">
                  <c:v>3235.5</c:v>
                </c:pt>
                <c:pt idx="350">
                  <c:v>3235.5</c:v>
                </c:pt>
                <c:pt idx="351">
                  <c:v>3236</c:v>
                </c:pt>
                <c:pt idx="352">
                  <c:v>3236</c:v>
                </c:pt>
                <c:pt idx="353">
                  <c:v>3238</c:v>
                </c:pt>
                <c:pt idx="354">
                  <c:v>3238</c:v>
                </c:pt>
                <c:pt idx="355">
                  <c:v>3240</c:v>
                </c:pt>
                <c:pt idx="356">
                  <c:v>3240</c:v>
                </c:pt>
                <c:pt idx="357">
                  <c:v>3240.5</c:v>
                </c:pt>
                <c:pt idx="358">
                  <c:v>3240.5</c:v>
                </c:pt>
                <c:pt idx="359">
                  <c:v>3242.5</c:v>
                </c:pt>
                <c:pt idx="360">
                  <c:v>3242.5</c:v>
                </c:pt>
                <c:pt idx="361">
                  <c:v>3245</c:v>
                </c:pt>
                <c:pt idx="362">
                  <c:v>3245</c:v>
                </c:pt>
                <c:pt idx="363">
                  <c:v>3253.5</c:v>
                </c:pt>
                <c:pt idx="364">
                  <c:v>3253.5</c:v>
                </c:pt>
                <c:pt idx="365">
                  <c:v>3256</c:v>
                </c:pt>
                <c:pt idx="366">
                  <c:v>3256</c:v>
                </c:pt>
                <c:pt idx="367">
                  <c:v>3258</c:v>
                </c:pt>
                <c:pt idx="368">
                  <c:v>3258</c:v>
                </c:pt>
                <c:pt idx="369">
                  <c:v>3258</c:v>
                </c:pt>
                <c:pt idx="370">
                  <c:v>3258</c:v>
                </c:pt>
                <c:pt idx="371">
                  <c:v>3258.5</c:v>
                </c:pt>
                <c:pt idx="372">
                  <c:v>3258.5</c:v>
                </c:pt>
                <c:pt idx="373">
                  <c:v>3258.5</c:v>
                </c:pt>
                <c:pt idx="374">
                  <c:v>3258.5</c:v>
                </c:pt>
                <c:pt idx="375">
                  <c:v>3260.5</c:v>
                </c:pt>
                <c:pt idx="376">
                  <c:v>3260.5</c:v>
                </c:pt>
                <c:pt idx="377">
                  <c:v>3262.5</c:v>
                </c:pt>
                <c:pt idx="378">
                  <c:v>3262.5</c:v>
                </c:pt>
                <c:pt idx="379">
                  <c:v>3265</c:v>
                </c:pt>
                <c:pt idx="380">
                  <c:v>3265</c:v>
                </c:pt>
                <c:pt idx="381">
                  <c:v>3271.5</c:v>
                </c:pt>
                <c:pt idx="382">
                  <c:v>3271.5</c:v>
                </c:pt>
                <c:pt idx="383">
                  <c:v>3272</c:v>
                </c:pt>
                <c:pt idx="384">
                  <c:v>3272</c:v>
                </c:pt>
                <c:pt idx="385">
                  <c:v>3274</c:v>
                </c:pt>
                <c:pt idx="386">
                  <c:v>3274</c:v>
                </c:pt>
                <c:pt idx="387">
                  <c:v>3276</c:v>
                </c:pt>
                <c:pt idx="388">
                  <c:v>3276</c:v>
                </c:pt>
                <c:pt idx="389">
                  <c:v>3276.5</c:v>
                </c:pt>
                <c:pt idx="390">
                  <c:v>3276.5</c:v>
                </c:pt>
                <c:pt idx="391">
                  <c:v>3278.5</c:v>
                </c:pt>
                <c:pt idx="392">
                  <c:v>3278.5</c:v>
                </c:pt>
                <c:pt idx="393">
                  <c:v>3280.5</c:v>
                </c:pt>
                <c:pt idx="394">
                  <c:v>3280.5</c:v>
                </c:pt>
                <c:pt idx="395">
                  <c:v>3281</c:v>
                </c:pt>
                <c:pt idx="396">
                  <c:v>3281</c:v>
                </c:pt>
                <c:pt idx="397">
                  <c:v>3285.5</c:v>
                </c:pt>
                <c:pt idx="398">
                  <c:v>3285.5</c:v>
                </c:pt>
                <c:pt idx="399">
                  <c:v>3310</c:v>
                </c:pt>
                <c:pt idx="400">
                  <c:v>3310</c:v>
                </c:pt>
                <c:pt idx="401">
                  <c:v>3312</c:v>
                </c:pt>
                <c:pt idx="402">
                  <c:v>3312</c:v>
                </c:pt>
                <c:pt idx="403">
                  <c:v>3312.5</c:v>
                </c:pt>
                <c:pt idx="404">
                  <c:v>3312.5</c:v>
                </c:pt>
                <c:pt idx="405">
                  <c:v>3314.5</c:v>
                </c:pt>
                <c:pt idx="406">
                  <c:v>3314.5</c:v>
                </c:pt>
                <c:pt idx="407">
                  <c:v>3319</c:v>
                </c:pt>
                <c:pt idx="408">
                  <c:v>3319</c:v>
                </c:pt>
                <c:pt idx="409">
                  <c:v>3328</c:v>
                </c:pt>
                <c:pt idx="410">
                  <c:v>3328</c:v>
                </c:pt>
                <c:pt idx="411">
                  <c:v>3330</c:v>
                </c:pt>
                <c:pt idx="412">
                  <c:v>3330</c:v>
                </c:pt>
                <c:pt idx="413">
                  <c:v>3330.5</c:v>
                </c:pt>
                <c:pt idx="414">
                  <c:v>3330.5</c:v>
                </c:pt>
                <c:pt idx="415">
                  <c:v>3332.5</c:v>
                </c:pt>
                <c:pt idx="416">
                  <c:v>3332.5</c:v>
                </c:pt>
                <c:pt idx="417">
                  <c:v>3335</c:v>
                </c:pt>
                <c:pt idx="418">
                  <c:v>3335</c:v>
                </c:pt>
                <c:pt idx="419">
                  <c:v>3359.5</c:v>
                </c:pt>
                <c:pt idx="420">
                  <c:v>3359.5</c:v>
                </c:pt>
                <c:pt idx="421">
                  <c:v>3368.5</c:v>
                </c:pt>
                <c:pt idx="422">
                  <c:v>3368.5</c:v>
                </c:pt>
                <c:pt idx="423">
                  <c:v>3371</c:v>
                </c:pt>
                <c:pt idx="424">
                  <c:v>3371</c:v>
                </c:pt>
                <c:pt idx="425">
                  <c:v>3375.5</c:v>
                </c:pt>
                <c:pt idx="426">
                  <c:v>3375.5</c:v>
                </c:pt>
                <c:pt idx="427">
                  <c:v>3382</c:v>
                </c:pt>
                <c:pt idx="428">
                  <c:v>3382</c:v>
                </c:pt>
                <c:pt idx="429">
                  <c:v>3384.5</c:v>
                </c:pt>
                <c:pt idx="430">
                  <c:v>3384.5</c:v>
                </c:pt>
                <c:pt idx="431">
                  <c:v>3391</c:v>
                </c:pt>
                <c:pt idx="432">
                  <c:v>3391</c:v>
                </c:pt>
                <c:pt idx="433">
                  <c:v>3393.5</c:v>
                </c:pt>
                <c:pt idx="434">
                  <c:v>3393.5</c:v>
                </c:pt>
                <c:pt idx="435">
                  <c:v>3395.5</c:v>
                </c:pt>
                <c:pt idx="436">
                  <c:v>3395.5</c:v>
                </c:pt>
                <c:pt idx="437">
                  <c:v>3402.5</c:v>
                </c:pt>
                <c:pt idx="438">
                  <c:v>3402.5</c:v>
                </c:pt>
                <c:pt idx="439">
                  <c:v>3422.5</c:v>
                </c:pt>
                <c:pt idx="440">
                  <c:v>3422.5</c:v>
                </c:pt>
                <c:pt idx="441">
                  <c:v>3425</c:v>
                </c:pt>
                <c:pt idx="442">
                  <c:v>3425</c:v>
                </c:pt>
                <c:pt idx="443">
                  <c:v>3452</c:v>
                </c:pt>
                <c:pt idx="444">
                  <c:v>3452</c:v>
                </c:pt>
                <c:pt idx="445">
                  <c:v>3461</c:v>
                </c:pt>
                <c:pt idx="446">
                  <c:v>3461</c:v>
                </c:pt>
                <c:pt idx="447">
                  <c:v>3465.5</c:v>
                </c:pt>
                <c:pt idx="448">
                  <c:v>3465.5</c:v>
                </c:pt>
                <c:pt idx="449">
                  <c:v>3921.5</c:v>
                </c:pt>
                <c:pt idx="450">
                  <c:v>3921.5</c:v>
                </c:pt>
                <c:pt idx="451">
                  <c:v>3953</c:v>
                </c:pt>
                <c:pt idx="452">
                  <c:v>3953</c:v>
                </c:pt>
                <c:pt idx="453">
                  <c:v>3957.5</c:v>
                </c:pt>
                <c:pt idx="454">
                  <c:v>3957.5</c:v>
                </c:pt>
                <c:pt idx="455">
                  <c:v>3960</c:v>
                </c:pt>
                <c:pt idx="456">
                  <c:v>3960</c:v>
                </c:pt>
                <c:pt idx="457">
                  <c:v>3980</c:v>
                </c:pt>
                <c:pt idx="458">
                  <c:v>3980</c:v>
                </c:pt>
                <c:pt idx="459">
                  <c:v>3998</c:v>
                </c:pt>
                <c:pt idx="460">
                  <c:v>3998</c:v>
                </c:pt>
                <c:pt idx="461">
                  <c:v>4009.5</c:v>
                </c:pt>
                <c:pt idx="462">
                  <c:v>4009.5</c:v>
                </c:pt>
                <c:pt idx="463">
                  <c:v>4011.5</c:v>
                </c:pt>
                <c:pt idx="464">
                  <c:v>4011.5</c:v>
                </c:pt>
                <c:pt idx="465">
                  <c:v>4018.5</c:v>
                </c:pt>
                <c:pt idx="466">
                  <c:v>4018.5</c:v>
                </c:pt>
                <c:pt idx="467">
                  <c:v>4043</c:v>
                </c:pt>
                <c:pt idx="468">
                  <c:v>4043</c:v>
                </c:pt>
                <c:pt idx="469">
                  <c:v>4047.5</c:v>
                </c:pt>
                <c:pt idx="470">
                  <c:v>4047.5</c:v>
                </c:pt>
                <c:pt idx="471">
                  <c:v>4052</c:v>
                </c:pt>
                <c:pt idx="472">
                  <c:v>4052</c:v>
                </c:pt>
                <c:pt idx="473">
                  <c:v>4052.5</c:v>
                </c:pt>
                <c:pt idx="474">
                  <c:v>4052.5</c:v>
                </c:pt>
                <c:pt idx="475">
                  <c:v>4056.5</c:v>
                </c:pt>
                <c:pt idx="476">
                  <c:v>4056.5</c:v>
                </c:pt>
                <c:pt idx="477">
                  <c:v>4059</c:v>
                </c:pt>
                <c:pt idx="478">
                  <c:v>4059</c:v>
                </c:pt>
                <c:pt idx="479">
                  <c:v>4061</c:v>
                </c:pt>
                <c:pt idx="480">
                  <c:v>4061</c:v>
                </c:pt>
                <c:pt idx="481">
                  <c:v>4065.5</c:v>
                </c:pt>
                <c:pt idx="482">
                  <c:v>4065.5</c:v>
                </c:pt>
                <c:pt idx="483">
                  <c:v>4070</c:v>
                </c:pt>
                <c:pt idx="484">
                  <c:v>4070</c:v>
                </c:pt>
                <c:pt idx="485">
                  <c:v>4070.5</c:v>
                </c:pt>
                <c:pt idx="486">
                  <c:v>4070.5</c:v>
                </c:pt>
                <c:pt idx="487">
                  <c:v>4072.5</c:v>
                </c:pt>
                <c:pt idx="488">
                  <c:v>4072.5</c:v>
                </c:pt>
                <c:pt idx="489">
                  <c:v>4074.5</c:v>
                </c:pt>
                <c:pt idx="490">
                  <c:v>4074.5</c:v>
                </c:pt>
                <c:pt idx="491">
                  <c:v>4079</c:v>
                </c:pt>
                <c:pt idx="492">
                  <c:v>4101.5</c:v>
                </c:pt>
                <c:pt idx="493">
                  <c:v>4101.5</c:v>
                </c:pt>
                <c:pt idx="494">
                  <c:v>4104</c:v>
                </c:pt>
                <c:pt idx="495">
                  <c:v>4104</c:v>
                </c:pt>
                <c:pt idx="496">
                  <c:v>4106</c:v>
                </c:pt>
                <c:pt idx="497">
                  <c:v>4106</c:v>
                </c:pt>
                <c:pt idx="498">
                  <c:v>4107.5</c:v>
                </c:pt>
                <c:pt idx="499">
                  <c:v>4107.5</c:v>
                </c:pt>
                <c:pt idx="500">
                  <c:v>4137.5</c:v>
                </c:pt>
                <c:pt idx="501">
                  <c:v>4137.5</c:v>
                </c:pt>
                <c:pt idx="502">
                  <c:v>4187</c:v>
                </c:pt>
                <c:pt idx="503">
                  <c:v>4187</c:v>
                </c:pt>
                <c:pt idx="504">
                  <c:v>4205</c:v>
                </c:pt>
                <c:pt idx="505">
                  <c:v>4205</c:v>
                </c:pt>
                <c:pt idx="506">
                  <c:v>4270.5</c:v>
                </c:pt>
                <c:pt idx="507">
                  <c:v>4270.5</c:v>
                </c:pt>
                <c:pt idx="508">
                  <c:v>4288.5</c:v>
                </c:pt>
                <c:pt idx="509">
                  <c:v>4288.5</c:v>
                </c:pt>
                <c:pt idx="510">
                  <c:v>4293</c:v>
                </c:pt>
                <c:pt idx="511">
                  <c:v>4293</c:v>
                </c:pt>
                <c:pt idx="512">
                  <c:v>4724.5</c:v>
                </c:pt>
                <c:pt idx="513">
                  <c:v>5679.5</c:v>
                </c:pt>
                <c:pt idx="514">
                  <c:v>5742.5</c:v>
                </c:pt>
                <c:pt idx="515">
                  <c:v>7432.5</c:v>
                </c:pt>
                <c:pt idx="516">
                  <c:v>7702</c:v>
                </c:pt>
                <c:pt idx="517">
                  <c:v>7770</c:v>
                </c:pt>
                <c:pt idx="518">
                  <c:v>8081.5</c:v>
                </c:pt>
                <c:pt idx="519">
                  <c:v>8175</c:v>
                </c:pt>
                <c:pt idx="520">
                  <c:v>8175.5</c:v>
                </c:pt>
                <c:pt idx="521">
                  <c:v>8201</c:v>
                </c:pt>
                <c:pt idx="522">
                  <c:v>8201.5</c:v>
                </c:pt>
                <c:pt idx="523">
                  <c:v>8230</c:v>
                </c:pt>
                <c:pt idx="524">
                  <c:v>8230.5</c:v>
                </c:pt>
                <c:pt idx="525">
                  <c:v>9671.5</c:v>
                </c:pt>
                <c:pt idx="526">
                  <c:v>9671.5</c:v>
                </c:pt>
                <c:pt idx="527">
                  <c:v>9671.5</c:v>
                </c:pt>
                <c:pt idx="528">
                  <c:v>9781.5</c:v>
                </c:pt>
                <c:pt idx="529">
                  <c:v>9844.5</c:v>
                </c:pt>
                <c:pt idx="530">
                  <c:v>9844.5</c:v>
                </c:pt>
                <c:pt idx="531">
                  <c:v>9844.5</c:v>
                </c:pt>
                <c:pt idx="532">
                  <c:v>9853.5</c:v>
                </c:pt>
                <c:pt idx="533">
                  <c:v>9853.5</c:v>
                </c:pt>
                <c:pt idx="534">
                  <c:v>9853.5</c:v>
                </c:pt>
                <c:pt idx="535">
                  <c:v>9858</c:v>
                </c:pt>
                <c:pt idx="536">
                  <c:v>9858</c:v>
                </c:pt>
                <c:pt idx="537">
                  <c:v>9858</c:v>
                </c:pt>
                <c:pt idx="538">
                  <c:v>10391</c:v>
                </c:pt>
                <c:pt idx="539">
                  <c:v>10391.5</c:v>
                </c:pt>
                <c:pt idx="540">
                  <c:v>10416</c:v>
                </c:pt>
                <c:pt idx="541">
                  <c:v>10416.5</c:v>
                </c:pt>
                <c:pt idx="542">
                  <c:v>10440.5</c:v>
                </c:pt>
                <c:pt idx="543">
                  <c:v>10444.5</c:v>
                </c:pt>
                <c:pt idx="544">
                  <c:v>10445</c:v>
                </c:pt>
                <c:pt idx="545">
                  <c:v>10445</c:v>
                </c:pt>
                <c:pt idx="546">
                  <c:v>10449.5</c:v>
                </c:pt>
                <c:pt idx="547">
                  <c:v>10449.5</c:v>
                </c:pt>
                <c:pt idx="548">
                  <c:v>10450.5</c:v>
                </c:pt>
                <c:pt idx="549">
                  <c:v>10451</c:v>
                </c:pt>
                <c:pt idx="550">
                  <c:v>10472</c:v>
                </c:pt>
                <c:pt idx="551">
                  <c:v>10472</c:v>
                </c:pt>
                <c:pt idx="552">
                  <c:v>10476.5</c:v>
                </c:pt>
                <c:pt idx="553">
                  <c:v>10476.5</c:v>
                </c:pt>
                <c:pt idx="554">
                  <c:v>10476.5</c:v>
                </c:pt>
                <c:pt idx="555">
                  <c:v>10477</c:v>
                </c:pt>
                <c:pt idx="556">
                  <c:v>10481</c:v>
                </c:pt>
                <c:pt idx="557">
                  <c:v>10481</c:v>
                </c:pt>
                <c:pt idx="558">
                  <c:v>10508.5</c:v>
                </c:pt>
                <c:pt idx="559">
                  <c:v>10509</c:v>
                </c:pt>
                <c:pt idx="560">
                  <c:v>10593.5</c:v>
                </c:pt>
                <c:pt idx="561">
                  <c:v>10593.5</c:v>
                </c:pt>
                <c:pt idx="562">
                  <c:v>11306.5</c:v>
                </c:pt>
                <c:pt idx="563">
                  <c:v>11315.5</c:v>
                </c:pt>
                <c:pt idx="564">
                  <c:v>11324.5</c:v>
                </c:pt>
                <c:pt idx="565">
                  <c:v>11333.5</c:v>
                </c:pt>
                <c:pt idx="566">
                  <c:v>11333.5</c:v>
                </c:pt>
                <c:pt idx="567">
                  <c:v>11333.5</c:v>
                </c:pt>
              </c:numCache>
            </c:numRef>
          </c:xVal>
          <c:yVal>
            <c:numRef>
              <c:f>Active!$O$21:$O$5000</c:f>
              <c:numCache>
                <c:formatCode>General</c:formatCode>
                <c:ptCount val="4980"/>
                <c:pt idx="0">
                  <c:v>-4.0346410940714054E-3</c:v>
                </c:pt>
                <c:pt idx="1">
                  <c:v>-2.8047339639653383E-3</c:v>
                </c:pt>
                <c:pt idx="2">
                  <c:v>5.8075700502948843E-4</c:v>
                </c:pt>
                <c:pt idx="3">
                  <c:v>1.8023163491846092E-3</c:v>
                </c:pt>
                <c:pt idx="4">
                  <c:v>1.8069540080462455E-3</c:v>
                </c:pt>
                <c:pt idx="5">
                  <c:v>1.8153017939971918E-3</c:v>
                </c:pt>
                <c:pt idx="6">
                  <c:v>2.0073008708689534E-3</c:v>
                </c:pt>
                <c:pt idx="7">
                  <c:v>2.1733290581155487E-3</c:v>
                </c:pt>
                <c:pt idx="8">
                  <c:v>2.1770391852048588E-3</c:v>
                </c:pt>
                <c:pt idx="9">
                  <c:v>4.8835768968560657E-3</c:v>
                </c:pt>
                <c:pt idx="10">
                  <c:v>4.9958082413076761E-3</c:v>
                </c:pt>
                <c:pt idx="11">
                  <c:v>6.4242071706917953E-3</c:v>
                </c:pt>
                <c:pt idx="12">
                  <c:v>6.4242071706917953E-3</c:v>
                </c:pt>
                <c:pt idx="13">
                  <c:v>6.5039749031119472E-3</c:v>
                </c:pt>
                <c:pt idx="14">
                  <c:v>6.5039749031119472E-3</c:v>
                </c:pt>
                <c:pt idx="15">
                  <c:v>6.5123226890628928E-3</c:v>
                </c:pt>
                <c:pt idx="16">
                  <c:v>6.5123226890628928E-3</c:v>
                </c:pt>
                <c:pt idx="17">
                  <c:v>6.5243806021031484E-3</c:v>
                </c:pt>
                <c:pt idx="18">
                  <c:v>6.5243806021031484E-3</c:v>
                </c:pt>
                <c:pt idx="19">
                  <c:v>6.5327283880540947E-3</c:v>
                </c:pt>
                <c:pt idx="20">
                  <c:v>6.5327283880540947E-3</c:v>
                </c:pt>
                <c:pt idx="21">
                  <c:v>6.5410761740050411E-3</c:v>
                </c:pt>
                <c:pt idx="22">
                  <c:v>6.5410761740050411E-3</c:v>
                </c:pt>
                <c:pt idx="23">
                  <c:v>6.5828151037597721E-3</c:v>
                </c:pt>
                <c:pt idx="24">
                  <c:v>6.5828151037597721E-3</c:v>
                </c:pt>
                <c:pt idx="25">
                  <c:v>6.5958005485723548E-3</c:v>
                </c:pt>
                <c:pt idx="26">
                  <c:v>6.5958005485723548E-3</c:v>
                </c:pt>
                <c:pt idx="27">
                  <c:v>6.6041483345233003E-3</c:v>
                </c:pt>
                <c:pt idx="28">
                  <c:v>6.6041483345233003E-3</c:v>
                </c:pt>
                <c:pt idx="29">
                  <c:v>6.6495973913673406E-3</c:v>
                </c:pt>
                <c:pt idx="30">
                  <c:v>6.6495973913673406E-3</c:v>
                </c:pt>
                <c:pt idx="31">
                  <c:v>6.6542350502289778E-3</c:v>
                </c:pt>
                <c:pt idx="32">
                  <c:v>6.6542350502289778E-3</c:v>
                </c:pt>
                <c:pt idx="33">
                  <c:v>6.6829885351711252E-3</c:v>
                </c:pt>
                <c:pt idx="34">
                  <c:v>6.6829885351711252E-3</c:v>
                </c:pt>
                <c:pt idx="35">
                  <c:v>6.6876261940327624E-3</c:v>
                </c:pt>
                <c:pt idx="36">
                  <c:v>6.6876261940327624E-3</c:v>
                </c:pt>
                <c:pt idx="37">
                  <c:v>7.7385196920796498E-3</c:v>
                </c:pt>
                <c:pt idx="38">
                  <c:v>7.7385196920796498E-3</c:v>
                </c:pt>
                <c:pt idx="39">
                  <c:v>7.7496500733475783E-3</c:v>
                </c:pt>
                <c:pt idx="40">
                  <c:v>7.7552152639815426E-3</c:v>
                </c:pt>
                <c:pt idx="41">
                  <c:v>7.7552152639815426E-3</c:v>
                </c:pt>
                <c:pt idx="42">
                  <c:v>7.7598529228431789E-3</c:v>
                </c:pt>
                <c:pt idx="43">
                  <c:v>7.7598529228431789E-3</c:v>
                </c:pt>
                <c:pt idx="44">
                  <c:v>7.7635630499324881E-3</c:v>
                </c:pt>
                <c:pt idx="45">
                  <c:v>7.7635630499324881E-3</c:v>
                </c:pt>
                <c:pt idx="46">
                  <c:v>7.7682007087941252E-3</c:v>
                </c:pt>
                <c:pt idx="47">
                  <c:v>7.7682007087941252E-3</c:v>
                </c:pt>
                <c:pt idx="48">
                  <c:v>7.826635210450749E-3</c:v>
                </c:pt>
                <c:pt idx="49">
                  <c:v>7.826635210450749E-3</c:v>
                </c:pt>
                <c:pt idx="50">
                  <c:v>7.8349829964016945E-3</c:v>
                </c:pt>
                <c:pt idx="51">
                  <c:v>7.8349829964016945E-3</c:v>
                </c:pt>
                <c:pt idx="52">
                  <c:v>7.8516785683035873E-3</c:v>
                </c:pt>
                <c:pt idx="53">
                  <c:v>7.8516785683035873E-3</c:v>
                </c:pt>
                <c:pt idx="54">
                  <c:v>7.8637364813438429E-3</c:v>
                </c:pt>
                <c:pt idx="55">
                  <c:v>7.8637364813438429E-3</c:v>
                </c:pt>
                <c:pt idx="56">
                  <c:v>7.8683741402054783E-3</c:v>
                </c:pt>
                <c:pt idx="57">
                  <c:v>7.8683741402054783E-3</c:v>
                </c:pt>
                <c:pt idx="58">
                  <c:v>7.8767219261564256E-3</c:v>
                </c:pt>
                <c:pt idx="59">
                  <c:v>7.8767219261564256E-3</c:v>
                </c:pt>
                <c:pt idx="60">
                  <c:v>8.0010111836482899E-3</c:v>
                </c:pt>
                <c:pt idx="61">
                  <c:v>8.0010111836482899E-3</c:v>
                </c:pt>
                <c:pt idx="62">
                  <c:v>8.0510978993539664E-3</c:v>
                </c:pt>
                <c:pt idx="63">
                  <c:v>8.0510978993539664E-3</c:v>
                </c:pt>
                <c:pt idx="64">
                  <c:v>8.0557355582156036E-3</c:v>
                </c:pt>
                <c:pt idx="65">
                  <c:v>8.0557355582156036E-3</c:v>
                </c:pt>
                <c:pt idx="66">
                  <c:v>8.0603732170772407E-3</c:v>
                </c:pt>
                <c:pt idx="67">
                  <c:v>8.0603732170772407E-3</c:v>
                </c:pt>
                <c:pt idx="68">
                  <c:v>8.0622282806218949E-3</c:v>
                </c:pt>
                <c:pt idx="69">
                  <c:v>8.063155812394222E-3</c:v>
                </c:pt>
                <c:pt idx="70">
                  <c:v>8.063155812394222E-3</c:v>
                </c:pt>
                <c:pt idx="71">
                  <c:v>8.0770687889791335E-3</c:v>
                </c:pt>
                <c:pt idx="72">
                  <c:v>8.0770687889791335E-3</c:v>
                </c:pt>
                <c:pt idx="73">
                  <c:v>8.0798513842961148E-3</c:v>
                </c:pt>
                <c:pt idx="74">
                  <c:v>8.0798513842961148E-3</c:v>
                </c:pt>
                <c:pt idx="75">
                  <c:v>8.0807789160684419E-3</c:v>
                </c:pt>
                <c:pt idx="76">
                  <c:v>8.0807789160684419E-3</c:v>
                </c:pt>
                <c:pt idx="77">
                  <c:v>8.0881991702470603E-3</c:v>
                </c:pt>
                <c:pt idx="78">
                  <c:v>8.0881991702470603E-3</c:v>
                </c:pt>
                <c:pt idx="79">
                  <c:v>8.0891267020193891E-3</c:v>
                </c:pt>
                <c:pt idx="80">
                  <c:v>8.0891267020193891E-3</c:v>
                </c:pt>
                <c:pt idx="81">
                  <c:v>8.0928368291086974E-3</c:v>
                </c:pt>
                <c:pt idx="82">
                  <c:v>8.0928368291086974E-3</c:v>
                </c:pt>
                <c:pt idx="83">
                  <c:v>8.0965469561980075E-3</c:v>
                </c:pt>
                <c:pt idx="84">
                  <c:v>8.0965469561980075E-3</c:v>
                </c:pt>
                <c:pt idx="85">
                  <c:v>8.1132425280998986E-3</c:v>
                </c:pt>
                <c:pt idx="86">
                  <c:v>8.1132425280998986E-3</c:v>
                </c:pt>
                <c:pt idx="87">
                  <c:v>8.1141700598722274E-3</c:v>
                </c:pt>
                <c:pt idx="88">
                  <c:v>8.1141700598722274E-3</c:v>
                </c:pt>
                <c:pt idx="89">
                  <c:v>8.1225178458231729E-3</c:v>
                </c:pt>
                <c:pt idx="90">
                  <c:v>8.1225178458231729E-3</c:v>
                </c:pt>
                <c:pt idx="91">
                  <c:v>8.126227972912483E-3</c:v>
                </c:pt>
                <c:pt idx="92">
                  <c:v>8.126227972912483E-3</c:v>
                </c:pt>
                <c:pt idx="93">
                  <c:v>8.1299381000017913E-3</c:v>
                </c:pt>
                <c:pt idx="94">
                  <c:v>8.1299381000017913E-3</c:v>
                </c:pt>
                <c:pt idx="95">
                  <c:v>8.1308656317741184E-3</c:v>
                </c:pt>
                <c:pt idx="96">
                  <c:v>8.1308656317741184E-3</c:v>
                </c:pt>
                <c:pt idx="97">
                  <c:v>8.1392134177250657E-3</c:v>
                </c:pt>
                <c:pt idx="98">
                  <c:v>8.1392134177250657E-3</c:v>
                </c:pt>
                <c:pt idx="99">
                  <c:v>8.1726045615288494E-3</c:v>
                </c:pt>
                <c:pt idx="100">
                  <c:v>8.1726045615288494E-3</c:v>
                </c:pt>
                <c:pt idx="101">
                  <c:v>8.1763146886181595E-3</c:v>
                </c:pt>
                <c:pt idx="102">
                  <c:v>8.1763146886181595E-3</c:v>
                </c:pt>
                <c:pt idx="103">
                  <c:v>8.1809523474797967E-3</c:v>
                </c:pt>
                <c:pt idx="104">
                  <c:v>8.1809523474797967E-3</c:v>
                </c:pt>
                <c:pt idx="105">
                  <c:v>8.205995705332635E-3</c:v>
                </c:pt>
                <c:pt idx="106">
                  <c:v>8.205995705332635E-3</c:v>
                </c:pt>
                <c:pt idx="107">
                  <c:v>8.222691277234526E-3</c:v>
                </c:pt>
                <c:pt idx="108">
                  <c:v>8.222691277234526E-3</c:v>
                </c:pt>
                <c:pt idx="109">
                  <c:v>8.3265748357351892E-3</c:v>
                </c:pt>
                <c:pt idx="110">
                  <c:v>8.3265748357351892E-3</c:v>
                </c:pt>
                <c:pt idx="111">
                  <c:v>9.2782224341430505E-3</c:v>
                </c:pt>
                <c:pt idx="112">
                  <c:v>9.2782224341430505E-3</c:v>
                </c:pt>
                <c:pt idx="113">
                  <c:v>9.3069759190851989E-3</c:v>
                </c:pt>
                <c:pt idx="114">
                  <c:v>9.3069759190851989E-3</c:v>
                </c:pt>
                <c:pt idx="115">
                  <c:v>9.3199613638977816E-3</c:v>
                </c:pt>
                <c:pt idx="116">
                  <c:v>9.3199613638977816E-3</c:v>
                </c:pt>
                <c:pt idx="117">
                  <c:v>9.3283091498487271E-3</c:v>
                </c:pt>
                <c:pt idx="118">
                  <c:v>9.3283091498487271E-3</c:v>
                </c:pt>
                <c:pt idx="119">
                  <c:v>9.3320192769380372E-3</c:v>
                </c:pt>
                <c:pt idx="120">
                  <c:v>9.3320192769380372E-3</c:v>
                </c:pt>
                <c:pt idx="121">
                  <c:v>9.3403670628889844E-3</c:v>
                </c:pt>
                <c:pt idx="122">
                  <c:v>9.3403670628889844E-3</c:v>
                </c:pt>
                <c:pt idx="123">
                  <c:v>9.3487148488399299E-3</c:v>
                </c:pt>
                <c:pt idx="124">
                  <c:v>9.3487148488399299E-3</c:v>
                </c:pt>
                <c:pt idx="125">
                  <c:v>9.3533525077015671E-3</c:v>
                </c:pt>
                <c:pt idx="126">
                  <c:v>9.3533525077015671E-3</c:v>
                </c:pt>
                <c:pt idx="127">
                  <c:v>9.3570626347908754E-3</c:v>
                </c:pt>
                <c:pt idx="128">
                  <c:v>9.3570626347908754E-3</c:v>
                </c:pt>
                <c:pt idx="129">
                  <c:v>9.3654104207418227E-3</c:v>
                </c:pt>
                <c:pt idx="130">
                  <c:v>9.3654104207418227E-3</c:v>
                </c:pt>
                <c:pt idx="131">
                  <c:v>9.3737582066927682E-3</c:v>
                </c:pt>
                <c:pt idx="132">
                  <c:v>9.3737582066927682E-3</c:v>
                </c:pt>
                <c:pt idx="133">
                  <c:v>9.3783958655544054E-3</c:v>
                </c:pt>
                <c:pt idx="134">
                  <c:v>9.3783958655544054E-3</c:v>
                </c:pt>
                <c:pt idx="135">
                  <c:v>9.3821059926437137E-3</c:v>
                </c:pt>
                <c:pt idx="136">
                  <c:v>9.3821059926437137E-3</c:v>
                </c:pt>
                <c:pt idx="137">
                  <c:v>9.4238449223984447E-3</c:v>
                </c:pt>
                <c:pt idx="138">
                  <c:v>9.4238449223984447E-3</c:v>
                </c:pt>
                <c:pt idx="139">
                  <c:v>9.4284825812600819E-3</c:v>
                </c:pt>
                <c:pt idx="140">
                  <c:v>9.4284825812600819E-3</c:v>
                </c:pt>
                <c:pt idx="141">
                  <c:v>9.4405404943003375E-3</c:v>
                </c:pt>
                <c:pt idx="142">
                  <c:v>9.4405404943003375E-3</c:v>
                </c:pt>
                <c:pt idx="143">
                  <c:v>9.4451781531619747E-3</c:v>
                </c:pt>
                <c:pt idx="144">
                  <c:v>9.4451781531619747E-3</c:v>
                </c:pt>
                <c:pt idx="145">
                  <c:v>9.4692939792424859E-3</c:v>
                </c:pt>
                <c:pt idx="146">
                  <c:v>9.4692939792424859E-3</c:v>
                </c:pt>
                <c:pt idx="147">
                  <c:v>9.4906272100060141E-3</c:v>
                </c:pt>
                <c:pt idx="148">
                  <c:v>9.4906272100060141E-3</c:v>
                </c:pt>
                <c:pt idx="149">
                  <c:v>9.5073227819079068E-3</c:v>
                </c:pt>
                <c:pt idx="150">
                  <c:v>9.5073227819079068E-3</c:v>
                </c:pt>
                <c:pt idx="151">
                  <c:v>9.5360762668500552E-3</c:v>
                </c:pt>
                <c:pt idx="152">
                  <c:v>9.5360762668500552E-3</c:v>
                </c:pt>
                <c:pt idx="153">
                  <c:v>9.5370037986223823E-3</c:v>
                </c:pt>
                <c:pt idx="154">
                  <c:v>9.5370037986223823E-3</c:v>
                </c:pt>
                <c:pt idx="155">
                  <c:v>9.5444240528010007E-3</c:v>
                </c:pt>
                <c:pt idx="156">
                  <c:v>9.5444240528010007E-3</c:v>
                </c:pt>
                <c:pt idx="157">
                  <c:v>9.5657572835645306E-3</c:v>
                </c:pt>
                <c:pt idx="158">
                  <c:v>9.5657572835645306E-3</c:v>
                </c:pt>
                <c:pt idx="159">
                  <c:v>9.5778151966047845E-3</c:v>
                </c:pt>
                <c:pt idx="160">
                  <c:v>9.5778151966047845E-3</c:v>
                </c:pt>
                <c:pt idx="161">
                  <c:v>9.5787427283771133E-3</c:v>
                </c:pt>
                <c:pt idx="162">
                  <c:v>9.5787427283771133E-3</c:v>
                </c:pt>
                <c:pt idx="163">
                  <c:v>9.5824528554664216E-3</c:v>
                </c:pt>
                <c:pt idx="164">
                  <c:v>9.5824528554664216E-3</c:v>
                </c:pt>
                <c:pt idx="165">
                  <c:v>9.6074962133192599E-3</c:v>
                </c:pt>
                <c:pt idx="166">
                  <c:v>9.6074962133192599E-3</c:v>
                </c:pt>
                <c:pt idx="167">
                  <c:v>9.6158439992702072E-3</c:v>
                </c:pt>
                <c:pt idx="168">
                  <c:v>9.6158439992702072E-3</c:v>
                </c:pt>
                <c:pt idx="169">
                  <c:v>9.6204816581318426E-3</c:v>
                </c:pt>
                <c:pt idx="170">
                  <c:v>9.6204816581318426E-3</c:v>
                </c:pt>
                <c:pt idx="171">
                  <c:v>9.6241917852211527E-3</c:v>
                </c:pt>
                <c:pt idx="172">
                  <c:v>9.6241917852211527E-3</c:v>
                </c:pt>
                <c:pt idx="173">
                  <c:v>9.6288294440827898E-3</c:v>
                </c:pt>
                <c:pt idx="174">
                  <c:v>9.6288294440827898E-3</c:v>
                </c:pt>
                <c:pt idx="175">
                  <c:v>9.649235143073991E-3</c:v>
                </c:pt>
                <c:pt idx="176">
                  <c:v>9.649235143073991E-3</c:v>
                </c:pt>
                <c:pt idx="177">
                  <c:v>9.6538728019356281E-3</c:v>
                </c:pt>
                <c:pt idx="178">
                  <c:v>9.6538728019356281E-3</c:v>
                </c:pt>
                <c:pt idx="179">
                  <c:v>9.6575829290249382E-3</c:v>
                </c:pt>
                <c:pt idx="180">
                  <c:v>9.6575829290249382E-3</c:v>
                </c:pt>
                <c:pt idx="181">
                  <c:v>9.6696408420651921E-3</c:v>
                </c:pt>
                <c:pt idx="182">
                  <c:v>9.6696408420651921E-3</c:v>
                </c:pt>
                <c:pt idx="183">
                  <c:v>9.6705683738375209E-3</c:v>
                </c:pt>
                <c:pt idx="184">
                  <c:v>9.6705683738375209E-3</c:v>
                </c:pt>
                <c:pt idx="185">
                  <c:v>9.6742785009268292E-3</c:v>
                </c:pt>
                <c:pt idx="186">
                  <c:v>9.6742785009268292E-3</c:v>
                </c:pt>
                <c:pt idx="187">
                  <c:v>9.6789161597884664E-3</c:v>
                </c:pt>
                <c:pt idx="188">
                  <c:v>9.6789161597884664E-3</c:v>
                </c:pt>
                <c:pt idx="189">
                  <c:v>9.6946841999180321E-3</c:v>
                </c:pt>
                <c:pt idx="190">
                  <c:v>9.6946841999180321E-3</c:v>
                </c:pt>
                <c:pt idx="191">
                  <c:v>9.6956117316903592E-3</c:v>
                </c:pt>
                <c:pt idx="192">
                  <c:v>9.6956117316903592E-3</c:v>
                </c:pt>
                <c:pt idx="193">
                  <c:v>9.6993218587796675E-3</c:v>
                </c:pt>
                <c:pt idx="194">
                  <c:v>9.6993218587796675E-3</c:v>
                </c:pt>
                <c:pt idx="195">
                  <c:v>9.7030319858689776E-3</c:v>
                </c:pt>
                <c:pt idx="196">
                  <c:v>9.7030319858689776E-3</c:v>
                </c:pt>
                <c:pt idx="197">
                  <c:v>9.7076696447306147E-3</c:v>
                </c:pt>
                <c:pt idx="198">
                  <c:v>9.7076696447306147E-3</c:v>
                </c:pt>
                <c:pt idx="199">
                  <c:v>9.7243652166325058E-3</c:v>
                </c:pt>
                <c:pt idx="200">
                  <c:v>9.7243652166325058E-3</c:v>
                </c:pt>
                <c:pt idx="201">
                  <c:v>9.7410607885343985E-3</c:v>
                </c:pt>
                <c:pt idx="202">
                  <c:v>9.7410607885343985E-3</c:v>
                </c:pt>
                <c:pt idx="203">
                  <c:v>9.7447709156237086E-3</c:v>
                </c:pt>
                <c:pt idx="204">
                  <c:v>9.7447709156237086E-3</c:v>
                </c:pt>
                <c:pt idx="205">
                  <c:v>9.7456984473960357E-3</c:v>
                </c:pt>
                <c:pt idx="206">
                  <c:v>9.7456984473960357E-3</c:v>
                </c:pt>
                <c:pt idx="207">
                  <c:v>9.7781620594274924E-3</c:v>
                </c:pt>
                <c:pt idx="208">
                  <c:v>9.7781620594274924E-3</c:v>
                </c:pt>
                <c:pt idx="209">
                  <c:v>9.8412342199457534E-3</c:v>
                </c:pt>
                <c:pt idx="210">
                  <c:v>9.8412342199457534E-3</c:v>
                </c:pt>
                <c:pt idx="211">
                  <c:v>9.8996687216023754E-3</c:v>
                </c:pt>
                <c:pt idx="212">
                  <c:v>9.8996687216023754E-3</c:v>
                </c:pt>
                <c:pt idx="213">
                  <c:v>1.0788244159491978E-2</c:v>
                </c:pt>
                <c:pt idx="214">
                  <c:v>1.0788244159491978E-2</c:v>
                </c:pt>
                <c:pt idx="215">
                  <c:v>1.0804939731393869E-2</c:v>
                </c:pt>
                <c:pt idx="216">
                  <c:v>1.0804939731393869E-2</c:v>
                </c:pt>
                <c:pt idx="217">
                  <c:v>1.0813287517344816E-2</c:v>
                </c:pt>
                <c:pt idx="218">
                  <c:v>1.0813287517344816E-2</c:v>
                </c:pt>
                <c:pt idx="219">
                  <c:v>1.0821635303295761E-2</c:v>
                </c:pt>
                <c:pt idx="220">
                  <c:v>1.0821635303295761E-2</c:v>
                </c:pt>
                <c:pt idx="221">
                  <c:v>1.0826272962157399E-2</c:v>
                </c:pt>
                <c:pt idx="222">
                  <c:v>1.0826272962157399E-2</c:v>
                </c:pt>
                <c:pt idx="223">
                  <c:v>1.0829983089246709E-2</c:v>
                </c:pt>
                <c:pt idx="224">
                  <c:v>1.0829983089246709E-2</c:v>
                </c:pt>
                <c:pt idx="225">
                  <c:v>1.0834620748108344E-2</c:v>
                </c:pt>
                <c:pt idx="226">
                  <c:v>1.0834620748108344E-2</c:v>
                </c:pt>
                <c:pt idx="227">
                  <c:v>1.08466786611486E-2</c:v>
                </c:pt>
                <c:pt idx="228">
                  <c:v>1.08466786611486E-2</c:v>
                </c:pt>
                <c:pt idx="229">
                  <c:v>1.0851316320010237E-2</c:v>
                </c:pt>
                <c:pt idx="230">
                  <c:v>1.0851316320010237E-2</c:v>
                </c:pt>
                <c:pt idx="231">
                  <c:v>1.0855026447099547E-2</c:v>
                </c:pt>
                <c:pt idx="232">
                  <c:v>1.0855026447099547E-2</c:v>
                </c:pt>
                <c:pt idx="233">
                  <c:v>1.0863374233050492E-2</c:v>
                </c:pt>
                <c:pt idx="234">
                  <c:v>1.0863374233050492E-2</c:v>
                </c:pt>
                <c:pt idx="235">
                  <c:v>1.086801189191213E-2</c:v>
                </c:pt>
                <c:pt idx="236">
                  <c:v>1.086801189191213E-2</c:v>
                </c:pt>
                <c:pt idx="237">
                  <c:v>1.087172201900144E-2</c:v>
                </c:pt>
                <c:pt idx="238">
                  <c:v>1.087172201900144E-2</c:v>
                </c:pt>
                <c:pt idx="239">
                  <c:v>1.0876359677863075E-2</c:v>
                </c:pt>
                <c:pt idx="240">
                  <c:v>1.0876359677863075E-2</c:v>
                </c:pt>
                <c:pt idx="241">
                  <c:v>1.0946852092559954E-2</c:v>
                </c:pt>
                <c:pt idx="242">
                  <c:v>1.0946852092559954E-2</c:v>
                </c:pt>
                <c:pt idx="243">
                  <c:v>1.09551998785109E-2</c:v>
                </c:pt>
                <c:pt idx="244">
                  <c:v>1.09551998785109E-2</c:v>
                </c:pt>
                <c:pt idx="245">
                  <c:v>1.0959837537372537E-2</c:v>
                </c:pt>
                <c:pt idx="246">
                  <c:v>1.0959837537372537E-2</c:v>
                </c:pt>
                <c:pt idx="247">
                  <c:v>1.0963547664461847E-2</c:v>
                </c:pt>
                <c:pt idx="248">
                  <c:v>1.0963547664461847E-2</c:v>
                </c:pt>
                <c:pt idx="249">
                  <c:v>1.1001576467127268E-2</c:v>
                </c:pt>
                <c:pt idx="250">
                  <c:v>1.1001576467127268E-2</c:v>
                </c:pt>
                <c:pt idx="251">
                  <c:v>1.1021982166118469E-2</c:v>
                </c:pt>
                <c:pt idx="252">
                  <c:v>1.1021982166118469E-2</c:v>
                </c:pt>
                <c:pt idx="253">
                  <c:v>1.1026619824980106E-2</c:v>
                </c:pt>
                <c:pt idx="254">
                  <c:v>1.1026619824980106E-2</c:v>
                </c:pt>
                <c:pt idx="255">
                  <c:v>1.1030329952069415E-2</c:v>
                </c:pt>
                <c:pt idx="256">
                  <c:v>1.1030329952069415E-2</c:v>
                </c:pt>
                <c:pt idx="257">
                  <c:v>1.1034967610931052E-2</c:v>
                </c:pt>
                <c:pt idx="258">
                  <c:v>1.1034967610931052E-2</c:v>
                </c:pt>
                <c:pt idx="259">
                  <c:v>1.1038677738020362E-2</c:v>
                </c:pt>
                <c:pt idx="260">
                  <c:v>1.1038677738020362E-2</c:v>
                </c:pt>
                <c:pt idx="261">
                  <c:v>1.1043315396881997E-2</c:v>
                </c:pt>
                <c:pt idx="262">
                  <c:v>1.1043315396881997E-2</c:v>
                </c:pt>
                <c:pt idx="263">
                  <c:v>1.1047025523971308E-2</c:v>
                </c:pt>
                <c:pt idx="264">
                  <c:v>1.1047025523971308E-2</c:v>
                </c:pt>
                <c:pt idx="265">
                  <c:v>1.1051663182832945E-2</c:v>
                </c:pt>
                <c:pt idx="266">
                  <c:v>1.1051663182832945E-2</c:v>
                </c:pt>
                <c:pt idx="267">
                  <c:v>1.1055373309922255E-2</c:v>
                </c:pt>
                <c:pt idx="268">
                  <c:v>1.1055373309922255E-2</c:v>
                </c:pt>
                <c:pt idx="269">
                  <c:v>1.106001096878389E-2</c:v>
                </c:pt>
                <c:pt idx="270">
                  <c:v>1.106001096878389E-2</c:v>
                </c:pt>
                <c:pt idx="271">
                  <c:v>1.1070213818279492E-2</c:v>
                </c:pt>
                <c:pt idx="272">
                  <c:v>1.1138851169431715E-2</c:v>
                </c:pt>
                <c:pt idx="273">
                  <c:v>1.1138851169431715E-2</c:v>
                </c:pt>
                <c:pt idx="274">
                  <c:v>1.1147198955382662E-2</c:v>
                </c:pt>
                <c:pt idx="275">
                  <c:v>1.1147198955382662E-2</c:v>
                </c:pt>
                <c:pt idx="276">
                  <c:v>1.1155546741333608E-2</c:v>
                </c:pt>
                <c:pt idx="277">
                  <c:v>1.1155546741333608E-2</c:v>
                </c:pt>
                <c:pt idx="278">
                  <c:v>1.1163894527284553E-2</c:v>
                </c:pt>
                <c:pt idx="279">
                  <c:v>1.1163894527284553E-2</c:v>
                </c:pt>
                <c:pt idx="280">
                  <c:v>1.1168532186146191E-2</c:v>
                </c:pt>
                <c:pt idx="281">
                  <c:v>1.1168532186146191E-2</c:v>
                </c:pt>
                <c:pt idx="282">
                  <c:v>1.1195430607543685E-2</c:v>
                </c:pt>
                <c:pt idx="283">
                  <c:v>1.2713800118843557E-2</c:v>
                </c:pt>
                <c:pt idx="284">
                  <c:v>1.2747191262647339E-2</c:v>
                </c:pt>
                <c:pt idx="285">
                  <c:v>1.3883417683748345E-2</c:v>
                </c:pt>
                <c:pt idx="286">
                  <c:v>1.3883417683748345E-2</c:v>
                </c:pt>
                <c:pt idx="287">
                  <c:v>1.3887127810837653E-2</c:v>
                </c:pt>
                <c:pt idx="288">
                  <c:v>1.3887127810837653E-2</c:v>
                </c:pt>
                <c:pt idx="289">
                  <c:v>1.389176546969929E-2</c:v>
                </c:pt>
                <c:pt idx="290">
                  <c:v>1.389176546969929E-2</c:v>
                </c:pt>
                <c:pt idx="291">
                  <c:v>1.38954755967886E-2</c:v>
                </c:pt>
                <c:pt idx="292">
                  <c:v>1.38954755967886E-2</c:v>
                </c:pt>
                <c:pt idx="293">
                  <c:v>1.3912171168690493E-2</c:v>
                </c:pt>
                <c:pt idx="294">
                  <c:v>1.3912171168690493E-2</c:v>
                </c:pt>
                <c:pt idx="295">
                  <c:v>1.3920518954641439E-2</c:v>
                </c:pt>
                <c:pt idx="296">
                  <c:v>1.3920518954641439E-2</c:v>
                </c:pt>
                <c:pt idx="297">
                  <c:v>1.3950199971355914E-2</c:v>
                </c:pt>
                <c:pt idx="298">
                  <c:v>1.3950199971355914E-2</c:v>
                </c:pt>
                <c:pt idx="299">
                  <c:v>1.3953910098445224E-2</c:v>
                </c:pt>
                <c:pt idx="300">
                  <c:v>1.3953910098445224E-2</c:v>
                </c:pt>
                <c:pt idx="301">
                  <c:v>1.395854775730686E-2</c:v>
                </c:pt>
                <c:pt idx="302">
                  <c:v>1.395854775730686E-2</c:v>
                </c:pt>
                <c:pt idx="303">
                  <c:v>1.396225788439617E-2</c:v>
                </c:pt>
                <c:pt idx="304">
                  <c:v>1.396225788439617E-2</c:v>
                </c:pt>
                <c:pt idx="305">
                  <c:v>1.3966895543257807E-2</c:v>
                </c:pt>
                <c:pt idx="306">
                  <c:v>1.3966895543257807E-2</c:v>
                </c:pt>
                <c:pt idx="307">
                  <c:v>1.3970605670347115E-2</c:v>
                </c:pt>
                <c:pt idx="308">
                  <c:v>1.3970605670347115E-2</c:v>
                </c:pt>
                <c:pt idx="309">
                  <c:v>1.3995649028199955E-2</c:v>
                </c:pt>
                <c:pt idx="310">
                  <c:v>1.3995649028199955E-2</c:v>
                </c:pt>
                <c:pt idx="311">
                  <c:v>1.3996576559972281E-2</c:v>
                </c:pt>
                <c:pt idx="312">
                  <c:v>1.3996576559972281E-2</c:v>
                </c:pt>
                <c:pt idx="313">
                  <c:v>1.4008634473012538E-2</c:v>
                </c:pt>
                <c:pt idx="314">
                  <c:v>1.4008634473012538E-2</c:v>
                </c:pt>
                <c:pt idx="315">
                  <c:v>1.4012344600101846E-2</c:v>
                </c:pt>
                <c:pt idx="316">
                  <c:v>1.4012344600101846E-2</c:v>
                </c:pt>
                <c:pt idx="317">
                  <c:v>1.4013272131874173E-2</c:v>
                </c:pt>
                <c:pt idx="318">
                  <c:v>1.4013272131874173E-2</c:v>
                </c:pt>
                <c:pt idx="319">
                  <c:v>1.4016982258963483E-2</c:v>
                </c:pt>
                <c:pt idx="320">
                  <c:v>1.4016982258963483E-2</c:v>
                </c:pt>
                <c:pt idx="321">
                  <c:v>1.4020692386052792E-2</c:v>
                </c:pt>
                <c:pt idx="322">
                  <c:v>1.4020692386052792E-2</c:v>
                </c:pt>
                <c:pt idx="323">
                  <c:v>1.4021619917825121E-2</c:v>
                </c:pt>
                <c:pt idx="324">
                  <c:v>1.4021619917825121E-2</c:v>
                </c:pt>
                <c:pt idx="325">
                  <c:v>1.4042025616816322E-2</c:v>
                </c:pt>
                <c:pt idx="326">
                  <c:v>1.4042025616816322E-2</c:v>
                </c:pt>
                <c:pt idx="327">
                  <c:v>1.4045735743905632E-2</c:v>
                </c:pt>
                <c:pt idx="328">
                  <c:v>1.4045735743905632E-2</c:v>
                </c:pt>
                <c:pt idx="329">
                  <c:v>1.4046663275677957E-2</c:v>
                </c:pt>
                <c:pt idx="330">
                  <c:v>1.4046663275677957E-2</c:v>
                </c:pt>
                <c:pt idx="331">
                  <c:v>1.4054083529856577E-2</c:v>
                </c:pt>
                <c:pt idx="332">
                  <c:v>1.4054083529856577E-2</c:v>
                </c:pt>
                <c:pt idx="333">
                  <c:v>1.4058721188718214E-2</c:v>
                </c:pt>
                <c:pt idx="334">
                  <c:v>1.4058721188718214E-2</c:v>
                </c:pt>
                <c:pt idx="335">
                  <c:v>1.4063358847579852E-2</c:v>
                </c:pt>
                <c:pt idx="336">
                  <c:v>1.4063358847579852E-2</c:v>
                </c:pt>
                <c:pt idx="337">
                  <c:v>1.4075416760620105E-2</c:v>
                </c:pt>
                <c:pt idx="338">
                  <c:v>1.4075416760620105E-2</c:v>
                </c:pt>
                <c:pt idx="339">
                  <c:v>1.4079126887709415E-2</c:v>
                </c:pt>
                <c:pt idx="340">
                  <c:v>1.4079126887709415E-2</c:v>
                </c:pt>
                <c:pt idx="341">
                  <c:v>1.4080054419481743E-2</c:v>
                </c:pt>
                <c:pt idx="342">
                  <c:v>1.4080054419481743E-2</c:v>
                </c:pt>
                <c:pt idx="343">
                  <c:v>1.4083764546571051E-2</c:v>
                </c:pt>
                <c:pt idx="344">
                  <c:v>1.4083764546571051E-2</c:v>
                </c:pt>
                <c:pt idx="345">
                  <c:v>1.4087474673660363E-2</c:v>
                </c:pt>
                <c:pt idx="346">
                  <c:v>1.4087474673660363E-2</c:v>
                </c:pt>
                <c:pt idx="347">
                  <c:v>1.4088402205432688E-2</c:v>
                </c:pt>
                <c:pt idx="348">
                  <c:v>1.4088402205432688E-2</c:v>
                </c:pt>
                <c:pt idx="349">
                  <c:v>1.4112518031513199E-2</c:v>
                </c:pt>
                <c:pt idx="350">
                  <c:v>1.4112518031513199E-2</c:v>
                </c:pt>
                <c:pt idx="351">
                  <c:v>1.4113445563285528E-2</c:v>
                </c:pt>
                <c:pt idx="352">
                  <c:v>1.4113445563285528E-2</c:v>
                </c:pt>
                <c:pt idx="353">
                  <c:v>1.4117155690374836E-2</c:v>
                </c:pt>
                <c:pt idx="354">
                  <c:v>1.4117155690374836E-2</c:v>
                </c:pt>
                <c:pt idx="355">
                  <c:v>1.4120865817464147E-2</c:v>
                </c:pt>
                <c:pt idx="356">
                  <c:v>1.4120865817464147E-2</c:v>
                </c:pt>
                <c:pt idx="357">
                  <c:v>1.4121793349236474E-2</c:v>
                </c:pt>
                <c:pt idx="358">
                  <c:v>1.4121793349236474E-2</c:v>
                </c:pt>
                <c:pt idx="359">
                  <c:v>1.4125503476325782E-2</c:v>
                </c:pt>
                <c:pt idx="360">
                  <c:v>1.4125503476325782E-2</c:v>
                </c:pt>
                <c:pt idx="361">
                  <c:v>1.4130141135187419E-2</c:v>
                </c:pt>
                <c:pt idx="362">
                  <c:v>1.4130141135187419E-2</c:v>
                </c:pt>
                <c:pt idx="363">
                  <c:v>1.4145909175316985E-2</c:v>
                </c:pt>
                <c:pt idx="364">
                  <c:v>1.4145909175316985E-2</c:v>
                </c:pt>
                <c:pt idx="365">
                  <c:v>1.4150546834178622E-2</c:v>
                </c:pt>
                <c:pt idx="366">
                  <c:v>1.4150546834178622E-2</c:v>
                </c:pt>
                <c:pt idx="367">
                  <c:v>1.415425696126793E-2</c:v>
                </c:pt>
                <c:pt idx="368">
                  <c:v>1.415425696126793E-2</c:v>
                </c:pt>
                <c:pt idx="369">
                  <c:v>1.415425696126793E-2</c:v>
                </c:pt>
                <c:pt idx="370">
                  <c:v>1.415425696126793E-2</c:v>
                </c:pt>
                <c:pt idx="371">
                  <c:v>1.4155184493040259E-2</c:v>
                </c:pt>
                <c:pt idx="372">
                  <c:v>1.4155184493040259E-2</c:v>
                </c:pt>
                <c:pt idx="373">
                  <c:v>1.4155184493040259E-2</c:v>
                </c:pt>
                <c:pt idx="374">
                  <c:v>1.4155184493040259E-2</c:v>
                </c:pt>
                <c:pt idx="375">
                  <c:v>1.4158894620129567E-2</c:v>
                </c:pt>
                <c:pt idx="376">
                  <c:v>1.4158894620129567E-2</c:v>
                </c:pt>
                <c:pt idx="377">
                  <c:v>1.4162604747218876E-2</c:v>
                </c:pt>
                <c:pt idx="378">
                  <c:v>1.4162604747218876E-2</c:v>
                </c:pt>
                <c:pt idx="379">
                  <c:v>1.4167242406080513E-2</c:v>
                </c:pt>
                <c:pt idx="380">
                  <c:v>1.4167242406080513E-2</c:v>
                </c:pt>
                <c:pt idx="381">
                  <c:v>1.417930031912077E-2</c:v>
                </c:pt>
                <c:pt idx="382">
                  <c:v>1.417930031912077E-2</c:v>
                </c:pt>
                <c:pt idx="383">
                  <c:v>1.4180227850893096E-2</c:v>
                </c:pt>
                <c:pt idx="384">
                  <c:v>1.4180227850893096E-2</c:v>
                </c:pt>
                <c:pt idx="385">
                  <c:v>1.4183937977982406E-2</c:v>
                </c:pt>
                <c:pt idx="386">
                  <c:v>1.4183937977982406E-2</c:v>
                </c:pt>
                <c:pt idx="387">
                  <c:v>1.4187648105071716E-2</c:v>
                </c:pt>
                <c:pt idx="388">
                  <c:v>1.4187648105071716E-2</c:v>
                </c:pt>
                <c:pt idx="389">
                  <c:v>1.4188575636844043E-2</c:v>
                </c:pt>
                <c:pt idx="390">
                  <c:v>1.4188575636844043E-2</c:v>
                </c:pt>
                <c:pt idx="391">
                  <c:v>1.4192285763933353E-2</c:v>
                </c:pt>
                <c:pt idx="392">
                  <c:v>1.4192285763933353E-2</c:v>
                </c:pt>
                <c:pt idx="393">
                  <c:v>1.4195995891022661E-2</c:v>
                </c:pt>
                <c:pt idx="394">
                  <c:v>1.4195995891022661E-2</c:v>
                </c:pt>
                <c:pt idx="395">
                  <c:v>1.419692342279499E-2</c:v>
                </c:pt>
                <c:pt idx="396">
                  <c:v>1.419692342279499E-2</c:v>
                </c:pt>
                <c:pt idx="397">
                  <c:v>1.4205271208745936E-2</c:v>
                </c:pt>
                <c:pt idx="398">
                  <c:v>1.4205271208745936E-2</c:v>
                </c:pt>
                <c:pt idx="399">
                  <c:v>1.4250720265589975E-2</c:v>
                </c:pt>
                <c:pt idx="400">
                  <c:v>1.4250720265589975E-2</c:v>
                </c:pt>
                <c:pt idx="401">
                  <c:v>1.4254430392679283E-2</c:v>
                </c:pt>
                <c:pt idx="402">
                  <c:v>1.4254430392679283E-2</c:v>
                </c:pt>
                <c:pt idx="403">
                  <c:v>1.4255357924451612E-2</c:v>
                </c:pt>
                <c:pt idx="404">
                  <c:v>1.4255357924451612E-2</c:v>
                </c:pt>
                <c:pt idx="405">
                  <c:v>1.4259068051540921E-2</c:v>
                </c:pt>
                <c:pt idx="406">
                  <c:v>1.4259068051540921E-2</c:v>
                </c:pt>
                <c:pt idx="407">
                  <c:v>1.4267415837491868E-2</c:v>
                </c:pt>
                <c:pt idx="408">
                  <c:v>1.4267415837491868E-2</c:v>
                </c:pt>
                <c:pt idx="409">
                  <c:v>1.4284111409393761E-2</c:v>
                </c:pt>
                <c:pt idx="410">
                  <c:v>1.4284111409393761E-2</c:v>
                </c:pt>
                <c:pt idx="411">
                  <c:v>1.4287821536483069E-2</c:v>
                </c:pt>
                <c:pt idx="412">
                  <c:v>1.4287821536483069E-2</c:v>
                </c:pt>
                <c:pt idx="413">
                  <c:v>1.4288749068255398E-2</c:v>
                </c:pt>
                <c:pt idx="414">
                  <c:v>1.4288749068255398E-2</c:v>
                </c:pt>
                <c:pt idx="415">
                  <c:v>1.4292459195344706E-2</c:v>
                </c:pt>
                <c:pt idx="416">
                  <c:v>1.4292459195344706E-2</c:v>
                </c:pt>
                <c:pt idx="417">
                  <c:v>1.4297096854206343E-2</c:v>
                </c:pt>
                <c:pt idx="418">
                  <c:v>1.4297096854206343E-2</c:v>
                </c:pt>
                <c:pt idx="419">
                  <c:v>1.4342545911050383E-2</c:v>
                </c:pt>
                <c:pt idx="420">
                  <c:v>1.4342545911050383E-2</c:v>
                </c:pt>
                <c:pt idx="421">
                  <c:v>1.4359241482952275E-2</c:v>
                </c:pt>
                <c:pt idx="422">
                  <c:v>1.4359241482952275E-2</c:v>
                </c:pt>
                <c:pt idx="423">
                  <c:v>1.4363879141813911E-2</c:v>
                </c:pt>
                <c:pt idx="424">
                  <c:v>1.4363879141813911E-2</c:v>
                </c:pt>
                <c:pt idx="425">
                  <c:v>1.4372226927764858E-2</c:v>
                </c:pt>
                <c:pt idx="426">
                  <c:v>1.4372226927764858E-2</c:v>
                </c:pt>
                <c:pt idx="427">
                  <c:v>1.4384284840805114E-2</c:v>
                </c:pt>
                <c:pt idx="428">
                  <c:v>1.4384284840805114E-2</c:v>
                </c:pt>
                <c:pt idx="429">
                  <c:v>1.4388922499666751E-2</c:v>
                </c:pt>
                <c:pt idx="430">
                  <c:v>1.4388922499666751E-2</c:v>
                </c:pt>
                <c:pt idx="431">
                  <c:v>1.4400980412707005E-2</c:v>
                </c:pt>
                <c:pt idx="432">
                  <c:v>1.4400980412707005E-2</c:v>
                </c:pt>
                <c:pt idx="433">
                  <c:v>1.4405618071568642E-2</c:v>
                </c:pt>
                <c:pt idx="434">
                  <c:v>1.4405618071568642E-2</c:v>
                </c:pt>
                <c:pt idx="435">
                  <c:v>1.4409328198657952E-2</c:v>
                </c:pt>
                <c:pt idx="436">
                  <c:v>1.4409328198657952E-2</c:v>
                </c:pt>
                <c:pt idx="437">
                  <c:v>1.4422313643470535E-2</c:v>
                </c:pt>
                <c:pt idx="438">
                  <c:v>1.4422313643470535E-2</c:v>
                </c:pt>
                <c:pt idx="439">
                  <c:v>1.445941491436363E-2</c:v>
                </c:pt>
                <c:pt idx="440">
                  <c:v>1.445941491436363E-2</c:v>
                </c:pt>
                <c:pt idx="441">
                  <c:v>1.4464052573225266E-2</c:v>
                </c:pt>
                <c:pt idx="442">
                  <c:v>1.4464052573225266E-2</c:v>
                </c:pt>
                <c:pt idx="443">
                  <c:v>1.4514139288930944E-2</c:v>
                </c:pt>
                <c:pt idx="444">
                  <c:v>1.4514139288930944E-2</c:v>
                </c:pt>
                <c:pt idx="445">
                  <c:v>1.4530834860832835E-2</c:v>
                </c:pt>
                <c:pt idx="446">
                  <c:v>1.4530834860832835E-2</c:v>
                </c:pt>
                <c:pt idx="447">
                  <c:v>1.4539182646783781E-2</c:v>
                </c:pt>
                <c:pt idx="448">
                  <c:v>1.4539182646783781E-2</c:v>
                </c:pt>
                <c:pt idx="449">
                  <c:v>1.5385091623146325E-2</c:v>
                </c:pt>
                <c:pt idx="450">
                  <c:v>1.5385091623146325E-2</c:v>
                </c:pt>
                <c:pt idx="451">
                  <c:v>1.5443526124802948E-2</c:v>
                </c:pt>
                <c:pt idx="452">
                  <c:v>1.5443526124802948E-2</c:v>
                </c:pt>
                <c:pt idx="453">
                  <c:v>1.5451873910753894E-2</c:v>
                </c:pt>
                <c:pt idx="454">
                  <c:v>1.5451873910753894E-2</c:v>
                </c:pt>
                <c:pt idx="455">
                  <c:v>1.5456511569615531E-2</c:v>
                </c:pt>
                <c:pt idx="456">
                  <c:v>1.5456511569615531E-2</c:v>
                </c:pt>
                <c:pt idx="457">
                  <c:v>1.5493612840508625E-2</c:v>
                </c:pt>
                <c:pt idx="458">
                  <c:v>1.5493612840508625E-2</c:v>
                </c:pt>
                <c:pt idx="459">
                  <c:v>1.5527003984312409E-2</c:v>
                </c:pt>
                <c:pt idx="460">
                  <c:v>1.5527003984312409E-2</c:v>
                </c:pt>
                <c:pt idx="461">
                  <c:v>1.5548337215075939E-2</c:v>
                </c:pt>
                <c:pt idx="462">
                  <c:v>1.5548337215075939E-2</c:v>
                </c:pt>
                <c:pt idx="463">
                  <c:v>1.5552047342165247E-2</c:v>
                </c:pt>
                <c:pt idx="464">
                  <c:v>1.5552047342165247E-2</c:v>
                </c:pt>
                <c:pt idx="465">
                  <c:v>1.556503278697783E-2</c:v>
                </c:pt>
                <c:pt idx="466">
                  <c:v>1.556503278697783E-2</c:v>
                </c:pt>
                <c:pt idx="467">
                  <c:v>1.5610481843821871E-2</c:v>
                </c:pt>
                <c:pt idx="468">
                  <c:v>1.5610481843821871E-2</c:v>
                </c:pt>
                <c:pt idx="469">
                  <c:v>1.5618829629772818E-2</c:v>
                </c:pt>
                <c:pt idx="470">
                  <c:v>1.5618829629772818E-2</c:v>
                </c:pt>
                <c:pt idx="471">
                  <c:v>1.5627177415723763E-2</c:v>
                </c:pt>
                <c:pt idx="472">
                  <c:v>1.5627177415723763E-2</c:v>
                </c:pt>
                <c:pt idx="473">
                  <c:v>1.5628104947496092E-2</c:v>
                </c:pt>
                <c:pt idx="474">
                  <c:v>1.5628104947496092E-2</c:v>
                </c:pt>
                <c:pt idx="475">
                  <c:v>1.5635525201674709E-2</c:v>
                </c:pt>
                <c:pt idx="476">
                  <c:v>1.5635525201674709E-2</c:v>
                </c:pt>
                <c:pt idx="477">
                  <c:v>1.5640162860536346E-2</c:v>
                </c:pt>
                <c:pt idx="478">
                  <c:v>1.5640162860536346E-2</c:v>
                </c:pt>
                <c:pt idx="479">
                  <c:v>1.5643872987625655E-2</c:v>
                </c:pt>
                <c:pt idx="480">
                  <c:v>1.5643872987625655E-2</c:v>
                </c:pt>
                <c:pt idx="481">
                  <c:v>1.56522207735766E-2</c:v>
                </c:pt>
                <c:pt idx="482">
                  <c:v>1.56522207735766E-2</c:v>
                </c:pt>
                <c:pt idx="483">
                  <c:v>1.5660568559527549E-2</c:v>
                </c:pt>
                <c:pt idx="484">
                  <c:v>1.5660568559527549E-2</c:v>
                </c:pt>
                <c:pt idx="485">
                  <c:v>1.5661496091299874E-2</c:v>
                </c:pt>
                <c:pt idx="486">
                  <c:v>1.5661496091299874E-2</c:v>
                </c:pt>
                <c:pt idx="487">
                  <c:v>1.5665206218389183E-2</c:v>
                </c:pt>
                <c:pt idx="488">
                  <c:v>1.5665206218389183E-2</c:v>
                </c:pt>
                <c:pt idx="489">
                  <c:v>1.5668916345478495E-2</c:v>
                </c:pt>
                <c:pt idx="490">
                  <c:v>1.5668916345478495E-2</c:v>
                </c:pt>
                <c:pt idx="491">
                  <c:v>1.567726413142944E-2</c:v>
                </c:pt>
                <c:pt idx="492">
                  <c:v>1.5719003061184171E-2</c:v>
                </c:pt>
                <c:pt idx="493">
                  <c:v>1.5719003061184171E-2</c:v>
                </c:pt>
                <c:pt idx="494">
                  <c:v>1.5723640720045808E-2</c:v>
                </c:pt>
                <c:pt idx="495">
                  <c:v>1.5723640720045808E-2</c:v>
                </c:pt>
                <c:pt idx="496">
                  <c:v>1.5727350847135117E-2</c:v>
                </c:pt>
                <c:pt idx="497">
                  <c:v>1.5727350847135117E-2</c:v>
                </c:pt>
                <c:pt idx="498">
                  <c:v>1.57301334424521E-2</c:v>
                </c:pt>
                <c:pt idx="499">
                  <c:v>1.57301334424521E-2</c:v>
                </c:pt>
                <c:pt idx="500">
                  <c:v>1.5785785348791739E-2</c:v>
                </c:pt>
                <c:pt idx="501">
                  <c:v>1.5785785348791739E-2</c:v>
                </c:pt>
                <c:pt idx="502">
                  <c:v>1.5877610994252146E-2</c:v>
                </c:pt>
                <c:pt idx="503">
                  <c:v>1.5877610994252146E-2</c:v>
                </c:pt>
                <c:pt idx="504">
                  <c:v>1.5911002138055932E-2</c:v>
                </c:pt>
                <c:pt idx="505">
                  <c:v>1.5911002138055932E-2</c:v>
                </c:pt>
                <c:pt idx="506">
                  <c:v>1.6032508800230813E-2</c:v>
                </c:pt>
                <c:pt idx="507">
                  <c:v>1.6032508800230813E-2</c:v>
                </c:pt>
                <c:pt idx="508">
                  <c:v>1.6065899944034602E-2</c:v>
                </c:pt>
                <c:pt idx="509">
                  <c:v>1.6065899944034602E-2</c:v>
                </c:pt>
                <c:pt idx="510">
                  <c:v>1.6074247729985544E-2</c:v>
                </c:pt>
                <c:pt idx="511">
                  <c:v>1.6074247729985544E-2</c:v>
                </c:pt>
                <c:pt idx="512">
                  <c:v>1.687470764950405E-2</c:v>
                </c:pt>
                <c:pt idx="513">
                  <c:v>1.8646293334649289E-2</c:v>
                </c:pt>
                <c:pt idx="514">
                  <c:v>1.8763162337962533E-2</c:v>
                </c:pt>
                <c:pt idx="515">
                  <c:v>2.1898219728428977E-2</c:v>
                </c:pt>
                <c:pt idx="516">
                  <c:v>2.239815935371342E-2</c:v>
                </c:pt>
                <c:pt idx="517">
                  <c:v>2.2524303674749939E-2</c:v>
                </c:pt>
                <c:pt idx="518">
                  <c:v>2.3102155968909875E-2</c:v>
                </c:pt>
                <c:pt idx="519">
                  <c:v>2.3275604410335091E-2</c:v>
                </c:pt>
                <c:pt idx="520">
                  <c:v>2.3276531942107419E-2</c:v>
                </c:pt>
                <c:pt idx="521">
                  <c:v>2.3323836062496113E-2</c:v>
                </c:pt>
                <c:pt idx="522">
                  <c:v>2.3324763594268442E-2</c:v>
                </c:pt>
                <c:pt idx="523">
                  <c:v>2.3377632905291101E-2</c:v>
                </c:pt>
                <c:pt idx="524">
                  <c:v>2.3378560437063427E-2</c:v>
                </c:pt>
                <c:pt idx="525">
                  <c:v>2.605170700491085E-2</c:v>
                </c:pt>
                <c:pt idx="526">
                  <c:v>2.605170700491085E-2</c:v>
                </c:pt>
                <c:pt idx="527">
                  <c:v>2.605170700491085E-2</c:v>
                </c:pt>
                <c:pt idx="528">
                  <c:v>2.6255763994822868E-2</c:v>
                </c:pt>
                <c:pt idx="529">
                  <c:v>2.6372632998136115E-2</c:v>
                </c:pt>
                <c:pt idx="530">
                  <c:v>2.6372632998136115E-2</c:v>
                </c:pt>
                <c:pt idx="531">
                  <c:v>2.6372632998136115E-2</c:v>
                </c:pt>
                <c:pt idx="532">
                  <c:v>2.6389328570038006E-2</c:v>
                </c:pt>
                <c:pt idx="533">
                  <c:v>2.6389328570038006E-2</c:v>
                </c:pt>
                <c:pt idx="534">
                  <c:v>2.6389328570038006E-2</c:v>
                </c:pt>
                <c:pt idx="535">
                  <c:v>2.6397676355988952E-2</c:v>
                </c:pt>
                <c:pt idx="536">
                  <c:v>2.6397676355988952E-2</c:v>
                </c:pt>
                <c:pt idx="537">
                  <c:v>2.6397676355988952E-2</c:v>
                </c:pt>
                <c:pt idx="538">
                  <c:v>2.7386425225289907E-2</c:v>
                </c:pt>
                <c:pt idx="539">
                  <c:v>2.7387352757062236E-2</c:v>
                </c:pt>
                <c:pt idx="540">
                  <c:v>2.7432801813906275E-2</c:v>
                </c:pt>
                <c:pt idx="541">
                  <c:v>2.7433729345678604E-2</c:v>
                </c:pt>
                <c:pt idx="542">
                  <c:v>2.7478250870750315E-2</c:v>
                </c:pt>
                <c:pt idx="543">
                  <c:v>2.7485671124928935E-2</c:v>
                </c:pt>
                <c:pt idx="544">
                  <c:v>2.748659865670126E-2</c:v>
                </c:pt>
                <c:pt idx="545">
                  <c:v>2.748659865670126E-2</c:v>
                </c:pt>
                <c:pt idx="546">
                  <c:v>2.7494946442652209E-2</c:v>
                </c:pt>
                <c:pt idx="547">
                  <c:v>2.7494946442652209E-2</c:v>
                </c:pt>
                <c:pt idx="548">
                  <c:v>2.7496801506196863E-2</c:v>
                </c:pt>
                <c:pt idx="549">
                  <c:v>2.7497729037969189E-2</c:v>
                </c:pt>
                <c:pt idx="550">
                  <c:v>2.753668537240694E-2</c:v>
                </c:pt>
                <c:pt idx="551">
                  <c:v>2.753668537240694E-2</c:v>
                </c:pt>
                <c:pt idx="552">
                  <c:v>2.7545033158357886E-2</c:v>
                </c:pt>
                <c:pt idx="553">
                  <c:v>2.7545033158357886E-2</c:v>
                </c:pt>
                <c:pt idx="554">
                  <c:v>2.7545033158357886E-2</c:v>
                </c:pt>
                <c:pt idx="555">
                  <c:v>2.7545960690130211E-2</c:v>
                </c:pt>
                <c:pt idx="556">
                  <c:v>2.7553380944308831E-2</c:v>
                </c:pt>
                <c:pt idx="557">
                  <c:v>2.7553380944308831E-2</c:v>
                </c:pt>
                <c:pt idx="558">
                  <c:v>2.7604395191786837E-2</c:v>
                </c:pt>
                <c:pt idx="559">
                  <c:v>2.7605322723559162E-2</c:v>
                </c:pt>
                <c:pt idx="560">
                  <c:v>2.7762075593082483E-2</c:v>
                </c:pt>
                <c:pt idx="561">
                  <c:v>2.7762075593082483E-2</c:v>
                </c:pt>
                <c:pt idx="562">
                  <c:v>2.9084735900421287E-2</c:v>
                </c:pt>
                <c:pt idx="563">
                  <c:v>2.9101431472323178E-2</c:v>
                </c:pt>
                <c:pt idx="564">
                  <c:v>2.9118127044225072E-2</c:v>
                </c:pt>
                <c:pt idx="565">
                  <c:v>2.9134822616126963E-2</c:v>
                </c:pt>
                <c:pt idx="566">
                  <c:v>2.9134822616126963E-2</c:v>
                </c:pt>
                <c:pt idx="567">
                  <c:v>2.9134822616126963E-2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A5-4413-80BB-A10D7B857AE2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Active!$F$21:$F$1000</c:f>
              <c:numCache>
                <c:formatCode>General</c:formatCode>
                <c:ptCount val="980"/>
                <c:pt idx="0">
                  <c:v>-6547</c:v>
                </c:pt>
                <c:pt idx="1">
                  <c:v>-5884</c:v>
                </c:pt>
                <c:pt idx="2">
                  <c:v>-4059</c:v>
                </c:pt>
                <c:pt idx="3">
                  <c:v>-3400.5</c:v>
                </c:pt>
                <c:pt idx="4">
                  <c:v>-3398</c:v>
                </c:pt>
                <c:pt idx="5">
                  <c:v>-3393.5</c:v>
                </c:pt>
                <c:pt idx="6">
                  <c:v>-3290</c:v>
                </c:pt>
                <c:pt idx="7">
                  <c:v>-3200.5</c:v>
                </c:pt>
                <c:pt idx="8">
                  <c:v>-3198.5</c:v>
                </c:pt>
                <c:pt idx="9">
                  <c:v>-1739.5</c:v>
                </c:pt>
                <c:pt idx="10">
                  <c:v>-1679</c:v>
                </c:pt>
                <c:pt idx="11">
                  <c:v>-909</c:v>
                </c:pt>
                <c:pt idx="12">
                  <c:v>-909</c:v>
                </c:pt>
                <c:pt idx="13">
                  <c:v>-866</c:v>
                </c:pt>
                <c:pt idx="14">
                  <c:v>-866</c:v>
                </c:pt>
                <c:pt idx="15">
                  <c:v>-861.5</c:v>
                </c:pt>
                <c:pt idx="16">
                  <c:v>-861.5</c:v>
                </c:pt>
                <c:pt idx="17">
                  <c:v>-855</c:v>
                </c:pt>
                <c:pt idx="18">
                  <c:v>-855</c:v>
                </c:pt>
                <c:pt idx="19">
                  <c:v>-850.5</c:v>
                </c:pt>
                <c:pt idx="20">
                  <c:v>-850.5</c:v>
                </c:pt>
                <c:pt idx="21">
                  <c:v>-846</c:v>
                </c:pt>
                <c:pt idx="22">
                  <c:v>-846</c:v>
                </c:pt>
                <c:pt idx="23">
                  <c:v>-823.5</c:v>
                </c:pt>
                <c:pt idx="24">
                  <c:v>-823.5</c:v>
                </c:pt>
                <c:pt idx="25">
                  <c:v>-816.5</c:v>
                </c:pt>
                <c:pt idx="26">
                  <c:v>-816.5</c:v>
                </c:pt>
                <c:pt idx="27">
                  <c:v>-812</c:v>
                </c:pt>
                <c:pt idx="28">
                  <c:v>-812</c:v>
                </c:pt>
                <c:pt idx="29">
                  <c:v>-787.5</c:v>
                </c:pt>
                <c:pt idx="30">
                  <c:v>-787.5</c:v>
                </c:pt>
                <c:pt idx="31">
                  <c:v>-785</c:v>
                </c:pt>
                <c:pt idx="32">
                  <c:v>-785</c:v>
                </c:pt>
                <c:pt idx="33">
                  <c:v>-769.5</c:v>
                </c:pt>
                <c:pt idx="34">
                  <c:v>-769.5</c:v>
                </c:pt>
                <c:pt idx="35">
                  <c:v>-767</c:v>
                </c:pt>
                <c:pt idx="36">
                  <c:v>-767</c:v>
                </c:pt>
                <c:pt idx="37">
                  <c:v>-200.5</c:v>
                </c:pt>
                <c:pt idx="38">
                  <c:v>-200.5</c:v>
                </c:pt>
                <c:pt idx="39">
                  <c:v>-194.5</c:v>
                </c:pt>
                <c:pt idx="40">
                  <c:v>-191.5</c:v>
                </c:pt>
                <c:pt idx="41">
                  <c:v>-191.5</c:v>
                </c:pt>
                <c:pt idx="42">
                  <c:v>-189</c:v>
                </c:pt>
                <c:pt idx="43">
                  <c:v>-189</c:v>
                </c:pt>
                <c:pt idx="44">
                  <c:v>-187</c:v>
                </c:pt>
                <c:pt idx="45">
                  <c:v>-187</c:v>
                </c:pt>
                <c:pt idx="46">
                  <c:v>-184.5</c:v>
                </c:pt>
                <c:pt idx="47">
                  <c:v>-184.5</c:v>
                </c:pt>
                <c:pt idx="48">
                  <c:v>-153</c:v>
                </c:pt>
                <c:pt idx="49">
                  <c:v>-153</c:v>
                </c:pt>
                <c:pt idx="50">
                  <c:v>-148.5</c:v>
                </c:pt>
                <c:pt idx="51">
                  <c:v>-148.5</c:v>
                </c:pt>
                <c:pt idx="52">
                  <c:v>-139.5</c:v>
                </c:pt>
                <c:pt idx="53">
                  <c:v>-139.5</c:v>
                </c:pt>
                <c:pt idx="54">
                  <c:v>-133</c:v>
                </c:pt>
                <c:pt idx="55">
                  <c:v>-133</c:v>
                </c:pt>
                <c:pt idx="56">
                  <c:v>-130.5</c:v>
                </c:pt>
                <c:pt idx="57">
                  <c:v>-130.5</c:v>
                </c:pt>
                <c:pt idx="58">
                  <c:v>-126</c:v>
                </c:pt>
                <c:pt idx="59">
                  <c:v>-126</c:v>
                </c:pt>
                <c:pt idx="60">
                  <c:v>-59</c:v>
                </c:pt>
                <c:pt idx="61">
                  <c:v>-59</c:v>
                </c:pt>
                <c:pt idx="62">
                  <c:v>-32</c:v>
                </c:pt>
                <c:pt idx="63">
                  <c:v>-32</c:v>
                </c:pt>
                <c:pt idx="64">
                  <c:v>-29.5</c:v>
                </c:pt>
                <c:pt idx="65">
                  <c:v>-29.5</c:v>
                </c:pt>
                <c:pt idx="66">
                  <c:v>-27</c:v>
                </c:pt>
                <c:pt idx="67">
                  <c:v>-27</c:v>
                </c:pt>
                <c:pt idx="68">
                  <c:v>-26</c:v>
                </c:pt>
                <c:pt idx="69">
                  <c:v>-25.5</c:v>
                </c:pt>
                <c:pt idx="70">
                  <c:v>-25.5</c:v>
                </c:pt>
                <c:pt idx="71">
                  <c:v>-18</c:v>
                </c:pt>
                <c:pt idx="72">
                  <c:v>-18</c:v>
                </c:pt>
                <c:pt idx="73">
                  <c:v>-16.5</c:v>
                </c:pt>
                <c:pt idx="74">
                  <c:v>-16.5</c:v>
                </c:pt>
                <c:pt idx="75">
                  <c:v>-16</c:v>
                </c:pt>
                <c:pt idx="76">
                  <c:v>-16</c:v>
                </c:pt>
                <c:pt idx="77">
                  <c:v>-12</c:v>
                </c:pt>
                <c:pt idx="78">
                  <c:v>-12</c:v>
                </c:pt>
                <c:pt idx="79">
                  <c:v>-11.5</c:v>
                </c:pt>
                <c:pt idx="80">
                  <c:v>-11.5</c:v>
                </c:pt>
                <c:pt idx="81">
                  <c:v>-9.5</c:v>
                </c:pt>
                <c:pt idx="82">
                  <c:v>-9.5</c:v>
                </c:pt>
                <c:pt idx="83">
                  <c:v>-7.5</c:v>
                </c:pt>
                <c:pt idx="84">
                  <c:v>-7.5</c:v>
                </c:pt>
                <c:pt idx="85">
                  <c:v>1.5</c:v>
                </c:pt>
                <c:pt idx="86">
                  <c:v>1.5</c:v>
                </c:pt>
                <c:pt idx="87">
                  <c:v>2</c:v>
                </c:pt>
                <c:pt idx="88">
                  <c:v>2</c:v>
                </c:pt>
                <c:pt idx="89">
                  <c:v>6.5</c:v>
                </c:pt>
                <c:pt idx="90">
                  <c:v>6.5</c:v>
                </c:pt>
                <c:pt idx="91">
                  <c:v>8.5</c:v>
                </c:pt>
                <c:pt idx="92">
                  <c:v>8.5</c:v>
                </c:pt>
                <c:pt idx="93">
                  <c:v>10.5</c:v>
                </c:pt>
                <c:pt idx="94">
                  <c:v>10.5</c:v>
                </c:pt>
                <c:pt idx="95">
                  <c:v>11</c:v>
                </c:pt>
                <c:pt idx="96">
                  <c:v>11</c:v>
                </c:pt>
                <c:pt idx="97">
                  <c:v>15.5</c:v>
                </c:pt>
                <c:pt idx="98">
                  <c:v>15.5</c:v>
                </c:pt>
                <c:pt idx="99">
                  <c:v>33.5</c:v>
                </c:pt>
                <c:pt idx="100">
                  <c:v>33.5</c:v>
                </c:pt>
                <c:pt idx="101">
                  <c:v>35.5</c:v>
                </c:pt>
                <c:pt idx="102">
                  <c:v>35.5</c:v>
                </c:pt>
                <c:pt idx="103">
                  <c:v>38</c:v>
                </c:pt>
                <c:pt idx="104">
                  <c:v>38</c:v>
                </c:pt>
                <c:pt idx="105">
                  <c:v>51.5</c:v>
                </c:pt>
                <c:pt idx="106">
                  <c:v>51.5</c:v>
                </c:pt>
                <c:pt idx="107">
                  <c:v>60.5</c:v>
                </c:pt>
                <c:pt idx="108">
                  <c:v>60.5</c:v>
                </c:pt>
                <c:pt idx="109">
                  <c:v>116.5</c:v>
                </c:pt>
                <c:pt idx="110">
                  <c:v>116.5</c:v>
                </c:pt>
                <c:pt idx="111">
                  <c:v>629.5</c:v>
                </c:pt>
                <c:pt idx="112">
                  <c:v>629.5</c:v>
                </c:pt>
                <c:pt idx="113">
                  <c:v>645</c:v>
                </c:pt>
                <c:pt idx="114">
                  <c:v>645</c:v>
                </c:pt>
                <c:pt idx="115">
                  <c:v>652</c:v>
                </c:pt>
                <c:pt idx="116">
                  <c:v>652</c:v>
                </c:pt>
                <c:pt idx="117">
                  <c:v>656.5</c:v>
                </c:pt>
                <c:pt idx="118">
                  <c:v>656.5</c:v>
                </c:pt>
                <c:pt idx="119">
                  <c:v>658.5</c:v>
                </c:pt>
                <c:pt idx="120">
                  <c:v>658.5</c:v>
                </c:pt>
                <c:pt idx="121">
                  <c:v>663</c:v>
                </c:pt>
                <c:pt idx="122">
                  <c:v>663</c:v>
                </c:pt>
                <c:pt idx="123">
                  <c:v>667.5</c:v>
                </c:pt>
                <c:pt idx="124">
                  <c:v>667.5</c:v>
                </c:pt>
                <c:pt idx="125">
                  <c:v>670</c:v>
                </c:pt>
                <c:pt idx="126">
                  <c:v>670</c:v>
                </c:pt>
                <c:pt idx="127">
                  <c:v>672</c:v>
                </c:pt>
                <c:pt idx="128">
                  <c:v>672</c:v>
                </c:pt>
                <c:pt idx="129">
                  <c:v>676.5</c:v>
                </c:pt>
                <c:pt idx="130">
                  <c:v>676.5</c:v>
                </c:pt>
                <c:pt idx="131">
                  <c:v>681</c:v>
                </c:pt>
                <c:pt idx="132">
                  <c:v>681</c:v>
                </c:pt>
                <c:pt idx="133">
                  <c:v>683.5</c:v>
                </c:pt>
                <c:pt idx="134">
                  <c:v>683.5</c:v>
                </c:pt>
                <c:pt idx="135">
                  <c:v>685.5</c:v>
                </c:pt>
                <c:pt idx="136">
                  <c:v>685.5</c:v>
                </c:pt>
                <c:pt idx="137">
                  <c:v>708</c:v>
                </c:pt>
                <c:pt idx="138">
                  <c:v>708</c:v>
                </c:pt>
                <c:pt idx="139">
                  <c:v>710.5</c:v>
                </c:pt>
                <c:pt idx="140">
                  <c:v>710.5</c:v>
                </c:pt>
                <c:pt idx="141">
                  <c:v>717</c:v>
                </c:pt>
                <c:pt idx="142">
                  <c:v>717</c:v>
                </c:pt>
                <c:pt idx="143">
                  <c:v>719.5</c:v>
                </c:pt>
                <c:pt idx="144">
                  <c:v>719.5</c:v>
                </c:pt>
                <c:pt idx="145">
                  <c:v>732.5</c:v>
                </c:pt>
                <c:pt idx="146">
                  <c:v>732.5</c:v>
                </c:pt>
                <c:pt idx="147">
                  <c:v>744</c:v>
                </c:pt>
                <c:pt idx="148">
                  <c:v>744</c:v>
                </c:pt>
                <c:pt idx="149">
                  <c:v>753</c:v>
                </c:pt>
                <c:pt idx="150">
                  <c:v>753</c:v>
                </c:pt>
                <c:pt idx="151">
                  <c:v>768.5</c:v>
                </c:pt>
                <c:pt idx="152">
                  <c:v>768.5</c:v>
                </c:pt>
                <c:pt idx="153">
                  <c:v>769</c:v>
                </c:pt>
                <c:pt idx="154">
                  <c:v>769</c:v>
                </c:pt>
                <c:pt idx="155">
                  <c:v>773</c:v>
                </c:pt>
                <c:pt idx="156">
                  <c:v>773</c:v>
                </c:pt>
                <c:pt idx="157">
                  <c:v>784.5</c:v>
                </c:pt>
                <c:pt idx="158">
                  <c:v>784.5</c:v>
                </c:pt>
                <c:pt idx="159">
                  <c:v>791</c:v>
                </c:pt>
                <c:pt idx="160">
                  <c:v>791</c:v>
                </c:pt>
                <c:pt idx="161">
                  <c:v>791.5</c:v>
                </c:pt>
                <c:pt idx="162">
                  <c:v>791.5</c:v>
                </c:pt>
                <c:pt idx="163">
                  <c:v>793.5</c:v>
                </c:pt>
                <c:pt idx="164">
                  <c:v>793.5</c:v>
                </c:pt>
                <c:pt idx="165">
                  <c:v>807</c:v>
                </c:pt>
                <c:pt idx="166">
                  <c:v>807</c:v>
                </c:pt>
                <c:pt idx="167">
                  <c:v>811.5</c:v>
                </c:pt>
                <c:pt idx="168">
                  <c:v>811.5</c:v>
                </c:pt>
                <c:pt idx="169">
                  <c:v>814</c:v>
                </c:pt>
                <c:pt idx="170">
                  <c:v>814</c:v>
                </c:pt>
                <c:pt idx="171">
                  <c:v>816</c:v>
                </c:pt>
                <c:pt idx="172">
                  <c:v>816</c:v>
                </c:pt>
                <c:pt idx="173">
                  <c:v>818.5</c:v>
                </c:pt>
                <c:pt idx="174">
                  <c:v>818.5</c:v>
                </c:pt>
                <c:pt idx="175">
                  <c:v>829.5</c:v>
                </c:pt>
                <c:pt idx="176">
                  <c:v>829.5</c:v>
                </c:pt>
                <c:pt idx="177">
                  <c:v>832</c:v>
                </c:pt>
                <c:pt idx="178">
                  <c:v>832</c:v>
                </c:pt>
                <c:pt idx="179">
                  <c:v>834</c:v>
                </c:pt>
                <c:pt idx="180">
                  <c:v>834</c:v>
                </c:pt>
                <c:pt idx="181">
                  <c:v>840.5</c:v>
                </c:pt>
                <c:pt idx="182">
                  <c:v>840.5</c:v>
                </c:pt>
                <c:pt idx="183">
                  <c:v>841</c:v>
                </c:pt>
                <c:pt idx="184">
                  <c:v>841</c:v>
                </c:pt>
                <c:pt idx="185">
                  <c:v>843</c:v>
                </c:pt>
                <c:pt idx="186">
                  <c:v>843</c:v>
                </c:pt>
                <c:pt idx="187">
                  <c:v>845.5</c:v>
                </c:pt>
                <c:pt idx="188">
                  <c:v>845.5</c:v>
                </c:pt>
                <c:pt idx="189">
                  <c:v>854</c:v>
                </c:pt>
                <c:pt idx="190">
                  <c:v>854</c:v>
                </c:pt>
                <c:pt idx="191">
                  <c:v>854.5</c:v>
                </c:pt>
                <c:pt idx="192">
                  <c:v>854.5</c:v>
                </c:pt>
                <c:pt idx="193">
                  <c:v>856.5</c:v>
                </c:pt>
                <c:pt idx="194">
                  <c:v>856.5</c:v>
                </c:pt>
                <c:pt idx="195">
                  <c:v>858.5</c:v>
                </c:pt>
                <c:pt idx="196">
                  <c:v>858.5</c:v>
                </c:pt>
                <c:pt idx="197">
                  <c:v>861</c:v>
                </c:pt>
                <c:pt idx="198">
                  <c:v>861</c:v>
                </c:pt>
                <c:pt idx="199">
                  <c:v>870</c:v>
                </c:pt>
                <c:pt idx="200">
                  <c:v>870</c:v>
                </c:pt>
                <c:pt idx="201">
                  <c:v>879</c:v>
                </c:pt>
                <c:pt idx="202">
                  <c:v>879</c:v>
                </c:pt>
                <c:pt idx="203">
                  <c:v>881</c:v>
                </c:pt>
                <c:pt idx="204">
                  <c:v>881</c:v>
                </c:pt>
                <c:pt idx="205">
                  <c:v>881.5</c:v>
                </c:pt>
                <c:pt idx="206">
                  <c:v>881.5</c:v>
                </c:pt>
                <c:pt idx="207">
                  <c:v>899</c:v>
                </c:pt>
                <c:pt idx="208">
                  <c:v>899</c:v>
                </c:pt>
                <c:pt idx="209">
                  <c:v>933</c:v>
                </c:pt>
                <c:pt idx="210">
                  <c:v>933</c:v>
                </c:pt>
                <c:pt idx="211">
                  <c:v>964.5</c:v>
                </c:pt>
                <c:pt idx="212">
                  <c:v>964.5</c:v>
                </c:pt>
                <c:pt idx="213">
                  <c:v>1443.5</c:v>
                </c:pt>
                <c:pt idx="214">
                  <c:v>1443.5</c:v>
                </c:pt>
                <c:pt idx="215">
                  <c:v>1452.5</c:v>
                </c:pt>
                <c:pt idx="216">
                  <c:v>1452.5</c:v>
                </c:pt>
                <c:pt idx="217">
                  <c:v>1457</c:v>
                </c:pt>
                <c:pt idx="218">
                  <c:v>1457</c:v>
                </c:pt>
                <c:pt idx="219">
                  <c:v>1461.5</c:v>
                </c:pt>
                <c:pt idx="220">
                  <c:v>1461.5</c:v>
                </c:pt>
                <c:pt idx="221">
                  <c:v>1464</c:v>
                </c:pt>
                <c:pt idx="222">
                  <c:v>1464</c:v>
                </c:pt>
                <c:pt idx="223">
                  <c:v>1466</c:v>
                </c:pt>
                <c:pt idx="224">
                  <c:v>1466</c:v>
                </c:pt>
                <c:pt idx="225">
                  <c:v>1468.5</c:v>
                </c:pt>
                <c:pt idx="226">
                  <c:v>1468.5</c:v>
                </c:pt>
                <c:pt idx="227">
                  <c:v>1475</c:v>
                </c:pt>
                <c:pt idx="228">
                  <c:v>1475</c:v>
                </c:pt>
                <c:pt idx="229">
                  <c:v>1477.5</c:v>
                </c:pt>
                <c:pt idx="230">
                  <c:v>1477.5</c:v>
                </c:pt>
                <c:pt idx="231">
                  <c:v>1479.5</c:v>
                </c:pt>
                <c:pt idx="232">
                  <c:v>1479.5</c:v>
                </c:pt>
                <c:pt idx="233">
                  <c:v>1484</c:v>
                </c:pt>
                <c:pt idx="234">
                  <c:v>1484</c:v>
                </c:pt>
                <c:pt idx="235">
                  <c:v>1486.5</c:v>
                </c:pt>
                <c:pt idx="236">
                  <c:v>1486.5</c:v>
                </c:pt>
                <c:pt idx="237">
                  <c:v>1488.5</c:v>
                </c:pt>
                <c:pt idx="238">
                  <c:v>1488.5</c:v>
                </c:pt>
                <c:pt idx="239">
                  <c:v>1491</c:v>
                </c:pt>
                <c:pt idx="240">
                  <c:v>1491</c:v>
                </c:pt>
                <c:pt idx="241">
                  <c:v>1529</c:v>
                </c:pt>
                <c:pt idx="242">
                  <c:v>1529</c:v>
                </c:pt>
                <c:pt idx="243">
                  <c:v>1533.5</c:v>
                </c:pt>
                <c:pt idx="244">
                  <c:v>1533.5</c:v>
                </c:pt>
                <c:pt idx="245">
                  <c:v>1536</c:v>
                </c:pt>
                <c:pt idx="246">
                  <c:v>1536</c:v>
                </c:pt>
                <c:pt idx="247">
                  <c:v>1538</c:v>
                </c:pt>
                <c:pt idx="248">
                  <c:v>1538</c:v>
                </c:pt>
                <c:pt idx="249">
                  <c:v>1558.5</c:v>
                </c:pt>
                <c:pt idx="250">
                  <c:v>1558.5</c:v>
                </c:pt>
                <c:pt idx="251">
                  <c:v>1569.5</c:v>
                </c:pt>
                <c:pt idx="252">
                  <c:v>1569.5</c:v>
                </c:pt>
                <c:pt idx="253">
                  <c:v>1572</c:v>
                </c:pt>
                <c:pt idx="254">
                  <c:v>1572</c:v>
                </c:pt>
                <c:pt idx="255">
                  <c:v>1574</c:v>
                </c:pt>
                <c:pt idx="256">
                  <c:v>1574</c:v>
                </c:pt>
                <c:pt idx="257">
                  <c:v>1576.5</c:v>
                </c:pt>
                <c:pt idx="258">
                  <c:v>1576.5</c:v>
                </c:pt>
                <c:pt idx="259">
                  <c:v>1578.5</c:v>
                </c:pt>
                <c:pt idx="260">
                  <c:v>1578.5</c:v>
                </c:pt>
                <c:pt idx="261">
                  <c:v>1581</c:v>
                </c:pt>
                <c:pt idx="262">
                  <c:v>1581</c:v>
                </c:pt>
                <c:pt idx="263">
                  <c:v>1583</c:v>
                </c:pt>
                <c:pt idx="264">
                  <c:v>1583</c:v>
                </c:pt>
                <c:pt idx="265">
                  <c:v>1585.5</c:v>
                </c:pt>
                <c:pt idx="266">
                  <c:v>1585.5</c:v>
                </c:pt>
                <c:pt idx="267">
                  <c:v>1587.5</c:v>
                </c:pt>
                <c:pt idx="268">
                  <c:v>1587.5</c:v>
                </c:pt>
                <c:pt idx="269">
                  <c:v>1590</c:v>
                </c:pt>
                <c:pt idx="270">
                  <c:v>1590</c:v>
                </c:pt>
                <c:pt idx="271">
                  <c:v>1595.5</c:v>
                </c:pt>
                <c:pt idx="272">
                  <c:v>1632.5</c:v>
                </c:pt>
                <c:pt idx="273">
                  <c:v>1632.5</c:v>
                </c:pt>
                <c:pt idx="274">
                  <c:v>1637</c:v>
                </c:pt>
                <c:pt idx="275">
                  <c:v>1637</c:v>
                </c:pt>
                <c:pt idx="276">
                  <c:v>1641.5</c:v>
                </c:pt>
                <c:pt idx="277">
                  <c:v>1641.5</c:v>
                </c:pt>
                <c:pt idx="278">
                  <c:v>1646</c:v>
                </c:pt>
                <c:pt idx="279">
                  <c:v>1646</c:v>
                </c:pt>
                <c:pt idx="280">
                  <c:v>1648.5</c:v>
                </c:pt>
                <c:pt idx="281">
                  <c:v>1648.5</c:v>
                </c:pt>
                <c:pt idx="282">
                  <c:v>1663</c:v>
                </c:pt>
                <c:pt idx="283">
                  <c:v>2481.5</c:v>
                </c:pt>
                <c:pt idx="284">
                  <c:v>2499.5</c:v>
                </c:pt>
                <c:pt idx="285">
                  <c:v>3112</c:v>
                </c:pt>
                <c:pt idx="286">
                  <c:v>3112</c:v>
                </c:pt>
                <c:pt idx="287">
                  <c:v>3114</c:v>
                </c:pt>
                <c:pt idx="288">
                  <c:v>3114</c:v>
                </c:pt>
                <c:pt idx="289">
                  <c:v>3116.5</c:v>
                </c:pt>
                <c:pt idx="290">
                  <c:v>3116.5</c:v>
                </c:pt>
                <c:pt idx="291">
                  <c:v>3118.5</c:v>
                </c:pt>
                <c:pt idx="292">
                  <c:v>3118.5</c:v>
                </c:pt>
                <c:pt idx="293">
                  <c:v>3127.5</c:v>
                </c:pt>
                <c:pt idx="294">
                  <c:v>3127.5</c:v>
                </c:pt>
                <c:pt idx="295">
                  <c:v>3132</c:v>
                </c:pt>
                <c:pt idx="296">
                  <c:v>3132</c:v>
                </c:pt>
                <c:pt idx="297">
                  <c:v>3148</c:v>
                </c:pt>
                <c:pt idx="298">
                  <c:v>3148</c:v>
                </c:pt>
                <c:pt idx="299">
                  <c:v>3150</c:v>
                </c:pt>
                <c:pt idx="300">
                  <c:v>3150</c:v>
                </c:pt>
                <c:pt idx="301">
                  <c:v>3152.5</c:v>
                </c:pt>
                <c:pt idx="302">
                  <c:v>3152.5</c:v>
                </c:pt>
                <c:pt idx="303">
                  <c:v>3154.5</c:v>
                </c:pt>
                <c:pt idx="304">
                  <c:v>3154.5</c:v>
                </c:pt>
                <c:pt idx="305">
                  <c:v>3157</c:v>
                </c:pt>
                <c:pt idx="306">
                  <c:v>3157</c:v>
                </c:pt>
                <c:pt idx="307">
                  <c:v>3159</c:v>
                </c:pt>
                <c:pt idx="308">
                  <c:v>3159</c:v>
                </c:pt>
                <c:pt idx="309">
                  <c:v>3172.5</c:v>
                </c:pt>
                <c:pt idx="310">
                  <c:v>3172.5</c:v>
                </c:pt>
                <c:pt idx="311">
                  <c:v>3173</c:v>
                </c:pt>
                <c:pt idx="312">
                  <c:v>3173</c:v>
                </c:pt>
                <c:pt idx="313">
                  <c:v>3179.5</c:v>
                </c:pt>
                <c:pt idx="314">
                  <c:v>3179.5</c:v>
                </c:pt>
                <c:pt idx="315">
                  <c:v>3181.5</c:v>
                </c:pt>
                <c:pt idx="316">
                  <c:v>3181.5</c:v>
                </c:pt>
                <c:pt idx="317">
                  <c:v>3182</c:v>
                </c:pt>
                <c:pt idx="318">
                  <c:v>3182</c:v>
                </c:pt>
                <c:pt idx="319">
                  <c:v>3184</c:v>
                </c:pt>
                <c:pt idx="320">
                  <c:v>3184</c:v>
                </c:pt>
                <c:pt idx="321">
                  <c:v>3186</c:v>
                </c:pt>
                <c:pt idx="322">
                  <c:v>3186</c:v>
                </c:pt>
                <c:pt idx="323">
                  <c:v>3186.5</c:v>
                </c:pt>
                <c:pt idx="324">
                  <c:v>3186.5</c:v>
                </c:pt>
                <c:pt idx="325">
                  <c:v>3197.5</c:v>
                </c:pt>
                <c:pt idx="326">
                  <c:v>3197.5</c:v>
                </c:pt>
                <c:pt idx="327">
                  <c:v>3199.5</c:v>
                </c:pt>
                <c:pt idx="328">
                  <c:v>3199.5</c:v>
                </c:pt>
                <c:pt idx="329">
                  <c:v>3200</c:v>
                </c:pt>
                <c:pt idx="330">
                  <c:v>3200</c:v>
                </c:pt>
                <c:pt idx="331">
                  <c:v>3204</c:v>
                </c:pt>
                <c:pt idx="332">
                  <c:v>3204</c:v>
                </c:pt>
                <c:pt idx="333">
                  <c:v>3206.5</c:v>
                </c:pt>
                <c:pt idx="334">
                  <c:v>3206.5</c:v>
                </c:pt>
                <c:pt idx="335">
                  <c:v>3209</c:v>
                </c:pt>
                <c:pt idx="336">
                  <c:v>3209</c:v>
                </c:pt>
                <c:pt idx="337">
                  <c:v>3215.5</c:v>
                </c:pt>
                <c:pt idx="338">
                  <c:v>3215.5</c:v>
                </c:pt>
                <c:pt idx="339">
                  <c:v>3217.5</c:v>
                </c:pt>
                <c:pt idx="340">
                  <c:v>3217.5</c:v>
                </c:pt>
                <c:pt idx="341">
                  <c:v>3218</c:v>
                </c:pt>
                <c:pt idx="342">
                  <c:v>3218</c:v>
                </c:pt>
                <c:pt idx="343">
                  <c:v>3220</c:v>
                </c:pt>
                <c:pt idx="344">
                  <c:v>3220</c:v>
                </c:pt>
                <c:pt idx="345">
                  <c:v>3222</c:v>
                </c:pt>
                <c:pt idx="346">
                  <c:v>3222</c:v>
                </c:pt>
                <c:pt idx="347">
                  <c:v>3222.5</c:v>
                </c:pt>
                <c:pt idx="348">
                  <c:v>3222.5</c:v>
                </c:pt>
                <c:pt idx="349">
                  <c:v>3235.5</c:v>
                </c:pt>
                <c:pt idx="350">
                  <c:v>3235.5</c:v>
                </c:pt>
                <c:pt idx="351">
                  <c:v>3236</c:v>
                </c:pt>
                <c:pt idx="352">
                  <c:v>3236</c:v>
                </c:pt>
                <c:pt idx="353">
                  <c:v>3238</c:v>
                </c:pt>
                <c:pt idx="354">
                  <c:v>3238</c:v>
                </c:pt>
                <c:pt idx="355">
                  <c:v>3240</c:v>
                </c:pt>
                <c:pt idx="356">
                  <c:v>3240</c:v>
                </c:pt>
                <c:pt idx="357">
                  <c:v>3240.5</c:v>
                </c:pt>
                <c:pt idx="358">
                  <c:v>3240.5</c:v>
                </c:pt>
                <c:pt idx="359">
                  <c:v>3242.5</c:v>
                </c:pt>
                <c:pt idx="360">
                  <c:v>3242.5</c:v>
                </c:pt>
                <c:pt idx="361">
                  <c:v>3245</c:v>
                </c:pt>
                <c:pt idx="362">
                  <c:v>3245</c:v>
                </c:pt>
                <c:pt idx="363">
                  <c:v>3253.5</c:v>
                </c:pt>
                <c:pt idx="364">
                  <c:v>3253.5</c:v>
                </c:pt>
                <c:pt idx="365">
                  <c:v>3256</c:v>
                </c:pt>
                <c:pt idx="366">
                  <c:v>3256</c:v>
                </c:pt>
                <c:pt idx="367">
                  <c:v>3258</c:v>
                </c:pt>
                <c:pt idx="368">
                  <c:v>3258</c:v>
                </c:pt>
                <c:pt idx="369">
                  <c:v>3258</c:v>
                </c:pt>
                <c:pt idx="370">
                  <c:v>3258</c:v>
                </c:pt>
                <c:pt idx="371">
                  <c:v>3258.5</c:v>
                </c:pt>
                <c:pt idx="372">
                  <c:v>3258.5</c:v>
                </c:pt>
                <c:pt idx="373">
                  <c:v>3258.5</c:v>
                </c:pt>
                <c:pt idx="374">
                  <c:v>3258.5</c:v>
                </c:pt>
                <c:pt idx="375">
                  <c:v>3260.5</c:v>
                </c:pt>
                <c:pt idx="376">
                  <c:v>3260.5</c:v>
                </c:pt>
                <c:pt idx="377">
                  <c:v>3262.5</c:v>
                </c:pt>
                <c:pt idx="378">
                  <c:v>3262.5</c:v>
                </c:pt>
                <c:pt idx="379">
                  <c:v>3265</c:v>
                </c:pt>
                <c:pt idx="380">
                  <c:v>3265</c:v>
                </c:pt>
                <c:pt idx="381">
                  <c:v>3271.5</c:v>
                </c:pt>
                <c:pt idx="382">
                  <c:v>3271.5</c:v>
                </c:pt>
                <c:pt idx="383">
                  <c:v>3272</c:v>
                </c:pt>
                <c:pt idx="384">
                  <c:v>3272</c:v>
                </c:pt>
                <c:pt idx="385">
                  <c:v>3274</c:v>
                </c:pt>
                <c:pt idx="386">
                  <c:v>3274</c:v>
                </c:pt>
                <c:pt idx="387">
                  <c:v>3276</c:v>
                </c:pt>
                <c:pt idx="388">
                  <c:v>3276</c:v>
                </c:pt>
                <c:pt idx="389">
                  <c:v>3276.5</c:v>
                </c:pt>
                <c:pt idx="390">
                  <c:v>3276.5</c:v>
                </c:pt>
                <c:pt idx="391">
                  <c:v>3278.5</c:v>
                </c:pt>
                <c:pt idx="392">
                  <c:v>3278.5</c:v>
                </c:pt>
                <c:pt idx="393">
                  <c:v>3280.5</c:v>
                </c:pt>
                <c:pt idx="394">
                  <c:v>3280.5</c:v>
                </c:pt>
                <c:pt idx="395">
                  <c:v>3281</c:v>
                </c:pt>
                <c:pt idx="396">
                  <c:v>3281</c:v>
                </c:pt>
                <c:pt idx="397">
                  <c:v>3285.5</c:v>
                </c:pt>
                <c:pt idx="398">
                  <c:v>3285.5</c:v>
                </c:pt>
                <c:pt idx="399">
                  <c:v>3310</c:v>
                </c:pt>
                <c:pt idx="400">
                  <c:v>3310</c:v>
                </c:pt>
                <c:pt idx="401">
                  <c:v>3312</c:v>
                </c:pt>
                <c:pt idx="402">
                  <c:v>3312</c:v>
                </c:pt>
                <c:pt idx="403">
                  <c:v>3312.5</c:v>
                </c:pt>
                <c:pt idx="404">
                  <c:v>3312.5</c:v>
                </c:pt>
                <c:pt idx="405">
                  <c:v>3314.5</c:v>
                </c:pt>
                <c:pt idx="406">
                  <c:v>3314.5</c:v>
                </c:pt>
                <c:pt idx="407">
                  <c:v>3319</c:v>
                </c:pt>
                <c:pt idx="408">
                  <c:v>3319</c:v>
                </c:pt>
                <c:pt idx="409">
                  <c:v>3328</c:v>
                </c:pt>
                <c:pt idx="410">
                  <c:v>3328</c:v>
                </c:pt>
                <c:pt idx="411">
                  <c:v>3330</c:v>
                </c:pt>
                <c:pt idx="412">
                  <c:v>3330</c:v>
                </c:pt>
                <c:pt idx="413">
                  <c:v>3330.5</c:v>
                </c:pt>
                <c:pt idx="414">
                  <c:v>3330.5</c:v>
                </c:pt>
                <c:pt idx="415">
                  <c:v>3332.5</c:v>
                </c:pt>
                <c:pt idx="416">
                  <c:v>3332.5</c:v>
                </c:pt>
                <c:pt idx="417">
                  <c:v>3335</c:v>
                </c:pt>
                <c:pt idx="418">
                  <c:v>3335</c:v>
                </c:pt>
                <c:pt idx="419">
                  <c:v>3359.5</c:v>
                </c:pt>
                <c:pt idx="420">
                  <c:v>3359.5</c:v>
                </c:pt>
                <c:pt idx="421">
                  <c:v>3368.5</c:v>
                </c:pt>
                <c:pt idx="422">
                  <c:v>3368.5</c:v>
                </c:pt>
                <c:pt idx="423">
                  <c:v>3371</c:v>
                </c:pt>
                <c:pt idx="424">
                  <c:v>3371</c:v>
                </c:pt>
                <c:pt idx="425">
                  <c:v>3375.5</c:v>
                </c:pt>
                <c:pt idx="426">
                  <c:v>3375.5</c:v>
                </c:pt>
                <c:pt idx="427">
                  <c:v>3382</c:v>
                </c:pt>
                <c:pt idx="428">
                  <c:v>3382</c:v>
                </c:pt>
                <c:pt idx="429">
                  <c:v>3384.5</c:v>
                </c:pt>
                <c:pt idx="430">
                  <c:v>3384.5</c:v>
                </c:pt>
                <c:pt idx="431">
                  <c:v>3391</c:v>
                </c:pt>
                <c:pt idx="432">
                  <c:v>3391</c:v>
                </c:pt>
                <c:pt idx="433">
                  <c:v>3393.5</c:v>
                </c:pt>
                <c:pt idx="434">
                  <c:v>3393.5</c:v>
                </c:pt>
                <c:pt idx="435">
                  <c:v>3395.5</c:v>
                </c:pt>
                <c:pt idx="436">
                  <c:v>3395.5</c:v>
                </c:pt>
                <c:pt idx="437">
                  <c:v>3402.5</c:v>
                </c:pt>
                <c:pt idx="438">
                  <c:v>3402.5</c:v>
                </c:pt>
                <c:pt idx="439">
                  <c:v>3422.5</c:v>
                </c:pt>
                <c:pt idx="440">
                  <c:v>3422.5</c:v>
                </c:pt>
                <c:pt idx="441">
                  <c:v>3425</c:v>
                </c:pt>
                <c:pt idx="442">
                  <c:v>3425</c:v>
                </c:pt>
                <c:pt idx="443">
                  <c:v>3452</c:v>
                </c:pt>
                <c:pt idx="444">
                  <c:v>3452</c:v>
                </c:pt>
                <c:pt idx="445">
                  <c:v>3461</c:v>
                </c:pt>
                <c:pt idx="446">
                  <c:v>3461</c:v>
                </c:pt>
                <c:pt idx="447">
                  <c:v>3465.5</c:v>
                </c:pt>
                <c:pt idx="448">
                  <c:v>3465.5</c:v>
                </c:pt>
                <c:pt idx="449">
                  <c:v>3921.5</c:v>
                </c:pt>
                <c:pt idx="450">
                  <c:v>3921.5</c:v>
                </c:pt>
                <c:pt idx="451">
                  <c:v>3953</c:v>
                </c:pt>
                <c:pt idx="452">
                  <c:v>3953</c:v>
                </c:pt>
                <c:pt idx="453">
                  <c:v>3957.5</c:v>
                </c:pt>
                <c:pt idx="454">
                  <c:v>3957.5</c:v>
                </c:pt>
                <c:pt idx="455">
                  <c:v>3960</c:v>
                </c:pt>
                <c:pt idx="456">
                  <c:v>3960</c:v>
                </c:pt>
                <c:pt idx="457">
                  <c:v>3980</c:v>
                </c:pt>
                <c:pt idx="458">
                  <c:v>3980</c:v>
                </c:pt>
                <c:pt idx="459">
                  <c:v>3998</c:v>
                </c:pt>
                <c:pt idx="460">
                  <c:v>3998</c:v>
                </c:pt>
                <c:pt idx="461">
                  <c:v>4009.5</c:v>
                </c:pt>
                <c:pt idx="462">
                  <c:v>4009.5</c:v>
                </c:pt>
                <c:pt idx="463">
                  <c:v>4011.5</c:v>
                </c:pt>
                <c:pt idx="464">
                  <c:v>4011.5</c:v>
                </c:pt>
                <c:pt idx="465">
                  <c:v>4018.5</c:v>
                </c:pt>
                <c:pt idx="466">
                  <c:v>4018.5</c:v>
                </c:pt>
                <c:pt idx="467">
                  <c:v>4043</c:v>
                </c:pt>
                <c:pt idx="468">
                  <c:v>4043</c:v>
                </c:pt>
                <c:pt idx="469">
                  <c:v>4047.5</c:v>
                </c:pt>
                <c:pt idx="470">
                  <c:v>4047.5</c:v>
                </c:pt>
                <c:pt idx="471">
                  <c:v>4052</c:v>
                </c:pt>
                <c:pt idx="472">
                  <c:v>4052</c:v>
                </c:pt>
                <c:pt idx="473">
                  <c:v>4052.5</c:v>
                </c:pt>
                <c:pt idx="474">
                  <c:v>4052.5</c:v>
                </c:pt>
                <c:pt idx="475">
                  <c:v>4056.5</c:v>
                </c:pt>
                <c:pt idx="476">
                  <c:v>4056.5</c:v>
                </c:pt>
                <c:pt idx="477">
                  <c:v>4059</c:v>
                </c:pt>
                <c:pt idx="478">
                  <c:v>4059</c:v>
                </c:pt>
                <c:pt idx="479">
                  <c:v>4061</c:v>
                </c:pt>
                <c:pt idx="480">
                  <c:v>4061</c:v>
                </c:pt>
                <c:pt idx="481">
                  <c:v>4065.5</c:v>
                </c:pt>
                <c:pt idx="482">
                  <c:v>4065.5</c:v>
                </c:pt>
                <c:pt idx="483">
                  <c:v>4070</c:v>
                </c:pt>
                <c:pt idx="484">
                  <c:v>4070</c:v>
                </c:pt>
                <c:pt idx="485">
                  <c:v>4070.5</c:v>
                </c:pt>
                <c:pt idx="486">
                  <c:v>4070.5</c:v>
                </c:pt>
                <c:pt idx="487">
                  <c:v>4072.5</c:v>
                </c:pt>
                <c:pt idx="488">
                  <c:v>4072.5</c:v>
                </c:pt>
                <c:pt idx="489">
                  <c:v>4074.5</c:v>
                </c:pt>
                <c:pt idx="490">
                  <c:v>4074.5</c:v>
                </c:pt>
                <c:pt idx="491">
                  <c:v>4079</c:v>
                </c:pt>
                <c:pt idx="492">
                  <c:v>4101.5</c:v>
                </c:pt>
                <c:pt idx="493">
                  <c:v>4101.5</c:v>
                </c:pt>
                <c:pt idx="494">
                  <c:v>4104</c:v>
                </c:pt>
                <c:pt idx="495">
                  <c:v>4104</c:v>
                </c:pt>
                <c:pt idx="496">
                  <c:v>4106</c:v>
                </c:pt>
                <c:pt idx="497">
                  <c:v>4106</c:v>
                </c:pt>
                <c:pt idx="498">
                  <c:v>4107.5</c:v>
                </c:pt>
                <c:pt idx="499">
                  <c:v>4107.5</c:v>
                </c:pt>
                <c:pt idx="500">
                  <c:v>4137.5</c:v>
                </c:pt>
                <c:pt idx="501">
                  <c:v>4137.5</c:v>
                </c:pt>
                <c:pt idx="502">
                  <c:v>4187</c:v>
                </c:pt>
                <c:pt idx="503">
                  <c:v>4187</c:v>
                </c:pt>
                <c:pt idx="504">
                  <c:v>4205</c:v>
                </c:pt>
                <c:pt idx="505">
                  <c:v>4205</c:v>
                </c:pt>
                <c:pt idx="506">
                  <c:v>4270.5</c:v>
                </c:pt>
                <c:pt idx="507">
                  <c:v>4270.5</c:v>
                </c:pt>
                <c:pt idx="508">
                  <c:v>4288.5</c:v>
                </c:pt>
                <c:pt idx="509">
                  <c:v>4288.5</c:v>
                </c:pt>
                <c:pt idx="510">
                  <c:v>4293</c:v>
                </c:pt>
                <c:pt idx="511">
                  <c:v>4293</c:v>
                </c:pt>
                <c:pt idx="512">
                  <c:v>4724.5</c:v>
                </c:pt>
                <c:pt idx="513">
                  <c:v>5679.5</c:v>
                </c:pt>
                <c:pt idx="514">
                  <c:v>5742.5</c:v>
                </c:pt>
                <c:pt idx="515">
                  <c:v>7432.5</c:v>
                </c:pt>
                <c:pt idx="516">
                  <c:v>7702</c:v>
                </c:pt>
                <c:pt idx="517">
                  <c:v>7770</c:v>
                </c:pt>
                <c:pt idx="518">
                  <c:v>8081.5</c:v>
                </c:pt>
                <c:pt idx="519">
                  <c:v>8175</c:v>
                </c:pt>
                <c:pt idx="520">
                  <c:v>8175.5</c:v>
                </c:pt>
                <c:pt idx="521">
                  <c:v>8201</c:v>
                </c:pt>
                <c:pt idx="522">
                  <c:v>8201.5</c:v>
                </c:pt>
                <c:pt idx="523">
                  <c:v>8230</c:v>
                </c:pt>
                <c:pt idx="524">
                  <c:v>8230.5</c:v>
                </c:pt>
                <c:pt idx="525">
                  <c:v>9671.5</c:v>
                </c:pt>
                <c:pt idx="526">
                  <c:v>9671.5</c:v>
                </c:pt>
                <c:pt idx="527">
                  <c:v>9671.5</c:v>
                </c:pt>
                <c:pt idx="528">
                  <c:v>9781.5</c:v>
                </c:pt>
                <c:pt idx="529">
                  <c:v>9844.5</c:v>
                </c:pt>
                <c:pt idx="530">
                  <c:v>9844.5</c:v>
                </c:pt>
                <c:pt idx="531">
                  <c:v>9844.5</c:v>
                </c:pt>
                <c:pt idx="532">
                  <c:v>9853.5</c:v>
                </c:pt>
                <c:pt idx="533">
                  <c:v>9853.5</c:v>
                </c:pt>
                <c:pt idx="534">
                  <c:v>9853.5</c:v>
                </c:pt>
                <c:pt idx="535">
                  <c:v>9858</c:v>
                </c:pt>
                <c:pt idx="536">
                  <c:v>9858</c:v>
                </c:pt>
                <c:pt idx="537">
                  <c:v>9858</c:v>
                </c:pt>
                <c:pt idx="538">
                  <c:v>10391</c:v>
                </c:pt>
                <c:pt idx="539">
                  <c:v>10391.5</c:v>
                </c:pt>
                <c:pt idx="540">
                  <c:v>10416</c:v>
                </c:pt>
                <c:pt idx="541">
                  <c:v>10416.5</c:v>
                </c:pt>
                <c:pt idx="542">
                  <c:v>10440.5</c:v>
                </c:pt>
                <c:pt idx="543">
                  <c:v>10444.5</c:v>
                </c:pt>
                <c:pt idx="544">
                  <c:v>10445</c:v>
                </c:pt>
                <c:pt idx="545">
                  <c:v>10445</c:v>
                </c:pt>
                <c:pt idx="546">
                  <c:v>10449.5</c:v>
                </c:pt>
                <c:pt idx="547">
                  <c:v>10449.5</c:v>
                </c:pt>
                <c:pt idx="548">
                  <c:v>10450.5</c:v>
                </c:pt>
                <c:pt idx="549">
                  <c:v>10451</c:v>
                </c:pt>
                <c:pt idx="550">
                  <c:v>10472</c:v>
                </c:pt>
                <c:pt idx="551">
                  <c:v>10472</c:v>
                </c:pt>
                <c:pt idx="552">
                  <c:v>10476.5</c:v>
                </c:pt>
                <c:pt idx="553">
                  <c:v>10476.5</c:v>
                </c:pt>
                <c:pt idx="554">
                  <c:v>10476.5</c:v>
                </c:pt>
                <c:pt idx="555">
                  <c:v>10477</c:v>
                </c:pt>
                <c:pt idx="556">
                  <c:v>10481</c:v>
                </c:pt>
                <c:pt idx="557">
                  <c:v>10481</c:v>
                </c:pt>
                <c:pt idx="558">
                  <c:v>10508.5</c:v>
                </c:pt>
                <c:pt idx="559">
                  <c:v>10509</c:v>
                </c:pt>
                <c:pt idx="560">
                  <c:v>10593.5</c:v>
                </c:pt>
                <c:pt idx="561">
                  <c:v>10593.5</c:v>
                </c:pt>
                <c:pt idx="562">
                  <c:v>11306.5</c:v>
                </c:pt>
                <c:pt idx="563">
                  <c:v>11315.5</c:v>
                </c:pt>
                <c:pt idx="564">
                  <c:v>11324.5</c:v>
                </c:pt>
                <c:pt idx="565">
                  <c:v>11333.5</c:v>
                </c:pt>
                <c:pt idx="566">
                  <c:v>11333.5</c:v>
                </c:pt>
                <c:pt idx="567">
                  <c:v>11333.5</c:v>
                </c:pt>
              </c:numCache>
            </c:numRef>
          </c:xVal>
          <c:yVal>
            <c:numRef>
              <c:f>Active!$U$21:$U$1000</c:f>
              <c:numCache>
                <c:formatCode>General</c:formatCode>
                <c:ptCount val="980"/>
                <c:pt idx="1">
                  <c:v>-2.3428000000421889E-2</c:v>
                </c:pt>
                <c:pt idx="517">
                  <c:v>-5.3710000007413328E-2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2A5-4413-80BB-A10D7B857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9760"/>
        <c:axId val="1"/>
      </c:scatterChart>
      <c:valAx>
        <c:axId val="72849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97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024249594002687"/>
          <c:y val="0.91249999999999998"/>
          <c:w val="0.7770604522576842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VY Sex - O-C Diagr.</a:t>
            </a:r>
          </a:p>
        </c:rich>
      </c:tx>
      <c:layout>
        <c:manualLayout>
          <c:xMode val="edge"/>
          <c:yMode val="edge"/>
          <c:x val="0.3748011402880859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94599460787138"/>
          <c:y val="0.234375"/>
          <c:w val="0.8118034972517588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(2)'!$H$21:$H$27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B5-438A-8FCD-D6CA4D579BA7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(2)'!$I$21:$I$27</c:f>
              <c:numCache>
                <c:formatCode>General</c:formatCode>
                <c:ptCount val="7"/>
                <c:pt idx="0">
                  <c:v>0</c:v>
                </c:pt>
                <c:pt idx="1">
                  <c:v>-2.4215999997977633E-2</c:v>
                </c:pt>
                <c:pt idx="2">
                  <c:v>-0.22203200000512879</c:v>
                </c:pt>
                <c:pt idx="3">
                  <c:v>-0.21560400000453228</c:v>
                </c:pt>
                <c:pt idx="4">
                  <c:v>-0.21848400000453694</c:v>
                </c:pt>
                <c:pt idx="5">
                  <c:v>-0.22172800000407733</c:v>
                </c:pt>
                <c:pt idx="6">
                  <c:v>-0.22194000000308733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B5-438A-8FCD-D6CA4D579BA7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2B5-438A-8FCD-D6CA4D579BA7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2B5-438A-8FCD-D6CA4D579BA7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2B5-438A-8FCD-D6CA4D579BA7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2B5-438A-8FCD-D6CA4D579BA7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2B5-438A-8FCD-D6CA4D579BA7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663</c:v>
                </c:pt>
                <c:pt idx="2">
                  <c:v>2488.5</c:v>
                </c:pt>
                <c:pt idx="3">
                  <c:v>3147</c:v>
                </c:pt>
                <c:pt idx="4">
                  <c:v>3149.5</c:v>
                </c:pt>
                <c:pt idx="5">
                  <c:v>3154</c:v>
                </c:pt>
                <c:pt idx="6">
                  <c:v>3257.5</c:v>
                </c:pt>
              </c:numCache>
            </c:numRef>
          </c:xVal>
          <c:yVal>
            <c:numRef>
              <c:f>'A (2)'!$O$21:$O$27</c:f>
              <c:numCache>
                <c:formatCode>General</c:formatCode>
                <c:ptCount val="7"/>
                <c:pt idx="0">
                  <c:v>5.2101961974528599E-3</c:v>
                </c:pt>
                <c:pt idx="1">
                  <c:v>-4.3303008668097838E-2</c:v>
                </c:pt>
                <c:pt idx="2">
                  <c:v>-0.17687895962143538</c:v>
                </c:pt>
                <c:pt idx="3">
                  <c:v>-0.22506288934083982</c:v>
                </c:pt>
                <c:pt idx="4">
                  <c:v>-0.22524581997758775</c:v>
                </c:pt>
                <c:pt idx="5">
                  <c:v>-0.225575095123734</c:v>
                </c:pt>
                <c:pt idx="6">
                  <c:v>-0.23314842348509826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2B5-438A-8FCD-D6CA4D579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99432"/>
        <c:axId val="1"/>
      </c:scatterChart>
      <c:valAx>
        <c:axId val="728499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34214503091425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63157894736841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99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341341303628911"/>
          <c:y val="0.91249999999999998"/>
          <c:w val="0.7145147287211108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0</xdr:rowOff>
    </xdr:from>
    <xdr:to>
      <xdr:col>18</xdr:col>
      <xdr:colOff>76200</xdr:colOff>
      <xdr:row>18</xdr:row>
      <xdr:rowOff>38100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23771C8-564A-7474-2DD5-E6F29CC8B6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19050</xdr:rowOff>
    </xdr:from>
    <xdr:to>
      <xdr:col>15</xdr:col>
      <xdr:colOff>219075</xdr:colOff>
      <xdr:row>18</xdr:row>
      <xdr:rowOff>57150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94EF0328-93FB-286F-2CBD-C1B00288D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72.pdf" TargetMode="External"/><Relationship Id="rId13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konkoly.hu/cgi-bin/IBVS?5843" TargetMode="External"/><Relationship Id="rId7" Type="http://schemas.openxmlformats.org/officeDocument/2006/relationships/hyperlink" Target="http://www.bav-astro.de/sfs/BAVM_link.php?BAVMnr=241" TargetMode="External"/><Relationship Id="rId12" Type="http://schemas.openxmlformats.org/officeDocument/2006/relationships/hyperlink" Target="http://vsolj.cetus-net.org/vsoljno50.pdf" TargetMode="External"/><Relationship Id="rId17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konkoly.hu/cgi-bin/IBVS?5603" TargetMode="External"/><Relationship Id="rId16" Type="http://schemas.openxmlformats.org/officeDocument/2006/relationships/hyperlink" Target="http://vsolj.cetus-net.org/vsoljno55.pdf" TargetMode="External"/><Relationship Id="rId1" Type="http://schemas.openxmlformats.org/officeDocument/2006/relationships/hyperlink" Target="http://www.bav-astro.de/sfs/BAVM_link.php?BAVMnr=158" TargetMode="External"/><Relationship Id="rId6" Type="http://schemas.openxmlformats.org/officeDocument/2006/relationships/hyperlink" Target="http://www.konkoly.hu/cgi-bin/IBVS?5843" TargetMode="External"/><Relationship Id="rId11" Type="http://schemas.openxmlformats.org/officeDocument/2006/relationships/hyperlink" Target="http://vsolj.cetus-net.org/no48.pdf" TargetMode="External"/><Relationship Id="rId5" Type="http://schemas.openxmlformats.org/officeDocument/2006/relationships/hyperlink" Target="http://www.konkoly.hu/cgi-bin/IBVS?5843" TargetMode="External"/><Relationship Id="rId15" Type="http://schemas.openxmlformats.org/officeDocument/2006/relationships/hyperlink" Target="http://vsolj.cetus-net.org/vsoljno55.pdf" TargetMode="External"/><Relationship Id="rId10" Type="http://schemas.openxmlformats.org/officeDocument/2006/relationships/hyperlink" Target="http://vsolj.cetus-net.org/no46.pdf" TargetMode="External"/><Relationship Id="rId4" Type="http://schemas.openxmlformats.org/officeDocument/2006/relationships/hyperlink" Target="http://www.konkoly.hu/cgi-bin/IBVS?5843" TargetMode="External"/><Relationship Id="rId9" Type="http://schemas.openxmlformats.org/officeDocument/2006/relationships/hyperlink" Target="http://vsolj.cetus-net.org/no46.pdf" TargetMode="External"/><Relationship Id="rId14" Type="http://schemas.openxmlformats.org/officeDocument/2006/relationships/hyperlink" Target="http://vsolj.cetus-net.org/vsoljno5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W588"/>
  <sheetViews>
    <sheetView tabSelected="1" workbookViewId="0">
      <pane xSplit="13" ySplit="22" topLeftCell="N570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6.42578125" style="1" customWidth="1"/>
    <col min="4" max="4" width="9.42578125" style="1" customWidth="1"/>
    <col min="5" max="5" width="11.42578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42578125" style="1" bestFit="1" customWidth="1"/>
    <col min="19" max="19" width="12.42578125" style="1" bestFit="1" customWidth="1"/>
    <col min="20" max="20" width="10.28515625" style="1"/>
    <col min="21" max="21" width="15" style="1" customWidth="1"/>
    <col min="22" max="16384" width="10.28515625" style="1"/>
  </cols>
  <sheetData>
    <row r="1" spans="1:6" ht="20.25" x14ac:dyDescent="0.3">
      <c r="A1" s="2" t="s">
        <v>0</v>
      </c>
    </row>
    <row r="2" spans="1:6" ht="12.95" customHeight="1" x14ac:dyDescent="0.2">
      <c r="A2" s="1" t="s">
        <v>1</v>
      </c>
      <c r="B2" s="1" t="s">
        <v>155</v>
      </c>
      <c r="C2" s="3"/>
      <c r="D2" s="3"/>
    </row>
    <row r="3" spans="1:6" ht="12.95" customHeight="1" x14ac:dyDescent="0.2"/>
    <row r="4" spans="1:6" ht="12.95" customHeight="1" x14ac:dyDescent="0.2">
      <c r="A4" s="4" t="s">
        <v>2</v>
      </c>
      <c r="C4" s="5">
        <v>52015.435400000002</v>
      </c>
      <c r="D4" s="6">
        <v>0.44341999999999998</v>
      </c>
    </row>
    <row r="5" spans="1:6" ht="12.95" customHeight="1" x14ac:dyDescent="0.2">
      <c r="A5" s="7" t="s">
        <v>3</v>
      </c>
      <c r="B5"/>
      <c r="C5" s="8">
        <v>-9.5</v>
      </c>
      <c r="D5" t="s">
        <v>4</v>
      </c>
    </row>
    <row r="6" spans="1:6" ht="12.95" customHeight="1" x14ac:dyDescent="0.2">
      <c r="A6" s="4" t="s">
        <v>5</v>
      </c>
    </row>
    <row r="7" spans="1:6" ht="12.95" customHeight="1" x14ac:dyDescent="0.2">
      <c r="A7" s="1" t="s">
        <v>6</v>
      </c>
      <c r="C7" s="94">
        <v>54918.589800000002</v>
      </c>
      <c r="D7" s="1" t="s">
        <v>173</v>
      </c>
    </row>
    <row r="8" spans="1:6" ht="12.95" customHeight="1" x14ac:dyDescent="0.2">
      <c r="A8" s="1" t="s">
        <v>7</v>
      </c>
      <c r="C8" s="95">
        <v>0.44343300000000002</v>
      </c>
      <c r="D8" s="1" t="s">
        <v>173</v>
      </c>
    </row>
    <row r="9" spans="1:6" ht="12.95" customHeight="1" x14ac:dyDescent="0.2">
      <c r="A9" s="11" t="s">
        <v>8</v>
      </c>
      <c r="B9" s="12">
        <v>21</v>
      </c>
      <c r="C9" s="13" t="str">
        <f>"F"&amp;B9</f>
        <v>F21</v>
      </c>
      <c r="D9" s="14" t="str">
        <f>"G"&amp;B9</f>
        <v>G21</v>
      </c>
    </row>
    <row r="10" spans="1:6" ht="12.95" customHeight="1" x14ac:dyDescent="0.2">
      <c r="A10"/>
      <c r="B10"/>
      <c r="C10" s="15" t="s">
        <v>9</v>
      </c>
      <c r="D10" s="15" t="s">
        <v>10</v>
      </c>
      <c r="E10"/>
    </row>
    <row r="11" spans="1:6" ht="12.95" customHeight="1" x14ac:dyDescent="0.2">
      <c r="A11" t="s">
        <v>11</v>
      </c>
      <c r="B11"/>
      <c r="C11" s="16">
        <f ca="1">INTERCEPT(INDIRECT($D$9):G991,INDIRECT($C$9):F991)</f>
        <v>8.1104599327829173E-3</v>
      </c>
      <c r="D11" s="3"/>
      <c r="E11"/>
    </row>
    <row r="12" spans="1:6" ht="12.95" customHeight="1" x14ac:dyDescent="0.2">
      <c r="A12" t="s">
        <v>12</v>
      </c>
      <c r="B12"/>
      <c r="C12" s="16">
        <f ca="1">SLOPE(INDIRECT($D$9):G991,INDIRECT($C$9):F991)</f>
        <v>1.8550635446547003E-6</v>
      </c>
      <c r="D12" s="3"/>
      <c r="E12" s="102" t="s">
        <v>169</v>
      </c>
      <c r="F12" s="103" t="s">
        <v>172</v>
      </c>
    </row>
    <row r="13" spans="1:6" ht="12.95" customHeight="1" x14ac:dyDescent="0.2">
      <c r="A13" t="s">
        <v>13</v>
      </c>
      <c r="B13"/>
      <c r="C13" s="3" t="s">
        <v>14</v>
      </c>
      <c r="E13" s="100" t="s">
        <v>16</v>
      </c>
      <c r="F13" s="104">
        <v>1</v>
      </c>
    </row>
    <row r="14" spans="1:6" ht="12.95" customHeight="1" x14ac:dyDescent="0.2">
      <c r="A14"/>
      <c r="B14"/>
      <c r="C14"/>
      <c r="E14" s="100" t="s">
        <v>18</v>
      </c>
      <c r="F14" s="105">
        <f ca="1">NOW()+15018.5+$C$5/24</f>
        <v>60601.706486921292</v>
      </c>
    </row>
    <row r="15" spans="1:6" ht="12.95" customHeight="1" x14ac:dyDescent="0.2">
      <c r="A15" s="17" t="s">
        <v>15</v>
      </c>
      <c r="B15"/>
      <c r="C15" s="18">
        <f ca="1">(C7+C11)+(C8+C12)*INT(MAX(F21:F3532))</f>
        <v>59944.045122895084</v>
      </c>
      <c r="E15" s="100" t="s">
        <v>20</v>
      </c>
      <c r="F15" s="105">
        <f ca="1">ROUND(2*($F$14-$C$7)/$C$8,0)/2+$F$13</f>
        <v>12817</v>
      </c>
    </row>
    <row r="16" spans="1:6" ht="12.95" customHeight="1" x14ac:dyDescent="0.2">
      <c r="A16" s="17" t="s">
        <v>17</v>
      </c>
      <c r="B16"/>
      <c r="C16" s="18">
        <f ca="1">+C8+C12</f>
        <v>0.44343485506354469</v>
      </c>
      <c r="E16" s="100" t="s">
        <v>22</v>
      </c>
      <c r="F16" s="105">
        <f ca="1">ROUND(2*($F$14-$C$15)/$C$16,0)/2+$F$13</f>
        <v>1484</v>
      </c>
    </row>
    <row r="17" spans="1:21" ht="12.95" customHeight="1" x14ac:dyDescent="0.2">
      <c r="A17" s="11" t="s">
        <v>19</v>
      </c>
      <c r="B17"/>
      <c r="C17">
        <f>COUNT(C21:C2190)</f>
        <v>568</v>
      </c>
      <c r="E17" s="100" t="s">
        <v>170</v>
      </c>
      <c r="F17" s="106">
        <f ca="1">+$C$15+$C$16*$F$16-15018.5-$C$5/24</f>
        <v>45583.998281142718</v>
      </c>
    </row>
    <row r="18" spans="1:21" ht="12.95" customHeight="1" x14ac:dyDescent="0.2">
      <c r="A18" s="17" t="s">
        <v>21</v>
      </c>
      <c r="B18"/>
      <c r="C18" s="19">
        <f ca="1">+C15</f>
        <v>59944.045122895084</v>
      </c>
      <c r="D18" s="99">
        <f ca="1">+C16</f>
        <v>0.44343485506354469</v>
      </c>
      <c r="E18" s="101" t="s">
        <v>171</v>
      </c>
      <c r="F18" s="107">
        <f ca="1">+($C$15+$C$16*$F$16)-($C$16/2)-15018.5-$C$5/24</f>
        <v>45583.77656371519</v>
      </c>
      <c r="S18" s="1">
        <f ca="1">SQRT(SUM(S21:S27)/COUNT(S21:S27))</f>
        <v>8.4076371362132342E-3</v>
      </c>
    </row>
    <row r="19" spans="1:21" ht="12.95" customHeight="1" x14ac:dyDescent="0.2">
      <c r="E19" s="11"/>
      <c r="F19" s="21"/>
    </row>
    <row r="20" spans="1:21" ht="12.95" customHeight="1" x14ac:dyDescent="0.2">
      <c r="A20" s="15" t="s">
        <v>24</v>
      </c>
      <c r="B20" s="15" t="s">
        <v>25</v>
      </c>
      <c r="C20" s="15" t="s">
        <v>26</v>
      </c>
      <c r="D20" s="15" t="s">
        <v>27</v>
      </c>
      <c r="E20" s="15" t="s">
        <v>28</v>
      </c>
      <c r="F20" s="15" t="s">
        <v>29</v>
      </c>
      <c r="G20" s="15" t="s">
        <v>30</v>
      </c>
      <c r="H20" s="22" t="s">
        <v>31</v>
      </c>
      <c r="I20" s="22" t="s">
        <v>32</v>
      </c>
      <c r="J20" s="22" t="s">
        <v>33</v>
      </c>
      <c r="K20" s="22" t="s">
        <v>34</v>
      </c>
      <c r="L20" s="22" t="s">
        <v>165</v>
      </c>
      <c r="M20" s="22" t="s">
        <v>174</v>
      </c>
      <c r="N20" s="22" t="s">
        <v>37</v>
      </c>
      <c r="O20" s="22" t="s">
        <v>38</v>
      </c>
      <c r="P20" s="22" t="s">
        <v>39</v>
      </c>
      <c r="Q20" s="15" t="s">
        <v>40</v>
      </c>
      <c r="U20" s="23" t="s">
        <v>41</v>
      </c>
    </row>
    <row r="21" spans="1:21" ht="12.95" customHeight="1" x14ac:dyDescent="0.2">
      <c r="A21" s="1" t="s">
        <v>42</v>
      </c>
      <c r="C21" s="76">
        <v>52015.435400000002</v>
      </c>
      <c r="D21" s="24"/>
      <c r="E21" s="1">
        <f>+(C21-C$7)/C$8</f>
        <v>-6546.9967278032964</v>
      </c>
      <c r="F21" s="1">
        <f>ROUND(2*E21,0)/2</f>
        <v>-6547</v>
      </c>
      <c r="G21" s="1">
        <f>+C21-(C$7+F21*C$8)</f>
        <v>1.4510000037262216E-3</v>
      </c>
      <c r="K21" s="1">
        <f>+G21</f>
        <v>1.4510000037262216E-3</v>
      </c>
      <c r="O21" s="1">
        <f ca="1">+C$11+C$12*$F21</f>
        <v>-4.0346410940714054E-3</v>
      </c>
      <c r="Q21" s="74">
        <f>+C21-15018.5</f>
        <v>36996.935400000002</v>
      </c>
      <c r="R21" s="1" t="e">
        <v>#N/A</v>
      </c>
      <c r="S21" s="1">
        <f ca="1">+(O21-G21)^2</f>
        <v>3.0092258253846354E-5</v>
      </c>
    </row>
    <row r="22" spans="1:21" ht="12.95" customHeight="1" x14ac:dyDescent="0.2">
      <c r="A22" s="26" t="s">
        <v>43</v>
      </c>
      <c r="B22" s="27"/>
      <c r="C22" s="77">
        <v>52309.406600000002</v>
      </c>
      <c r="D22" s="9">
        <v>5.0000000000000001E-4</v>
      </c>
      <c r="E22" s="1">
        <f>+(C22-C$7)/C$8</f>
        <v>-5884.0528332352333</v>
      </c>
      <c r="F22" s="1">
        <f>ROUND(2*E22,0)/2</f>
        <v>-5884</v>
      </c>
      <c r="O22" s="1">
        <f ca="1">+C$11+C$12*$F22</f>
        <v>-2.8047339639653383E-3</v>
      </c>
      <c r="Q22" s="74">
        <f>+C22-15018.5</f>
        <v>37290.906600000002</v>
      </c>
      <c r="R22" s="1" t="s">
        <v>33</v>
      </c>
      <c r="S22" s="1">
        <f ca="1">+(O22-U22)^2</f>
        <v>4.2531910201046226E-4</v>
      </c>
      <c r="U22" s="1">
        <f>+C22-(C$7+F22*C$8)</f>
        <v>-2.3428000000421889E-2</v>
      </c>
    </row>
    <row r="23" spans="1:21" ht="12.95" customHeight="1" x14ac:dyDescent="0.2">
      <c r="A23" s="26" t="s">
        <v>44</v>
      </c>
      <c r="B23" s="28" t="s">
        <v>45</v>
      </c>
      <c r="C23" s="78">
        <v>53118.693899999998</v>
      </c>
      <c r="D23" s="26">
        <v>2.0000000000000001E-4</v>
      </c>
      <c r="E23" s="1">
        <f>+(C23-C$7)/C$8</f>
        <v>-4059.0030511937612</v>
      </c>
      <c r="F23" s="1">
        <f>ROUND(2*E23,0)/2</f>
        <v>-4059</v>
      </c>
      <c r="G23" s="1">
        <f>+C23-(C$7+F23*C$8)</f>
        <v>-1.352999999653548E-3</v>
      </c>
      <c r="K23" s="1">
        <f>+G23</f>
        <v>-1.352999999653548E-3</v>
      </c>
      <c r="O23" s="1">
        <f ca="1">+C$11+C$12*$F23</f>
        <v>5.8075700502948843E-4</v>
      </c>
      <c r="Q23" s="74">
        <f>+C23-15018.5</f>
        <v>38100.193899999998</v>
      </c>
      <c r="R23" s="1" t="s">
        <v>34</v>
      </c>
      <c r="S23" s="1">
        <f ca="1">+(O23-G23)^2</f>
        <v>3.739416153160709E-6</v>
      </c>
    </row>
    <row r="24" spans="1:21" ht="12.95" customHeight="1" x14ac:dyDescent="0.2">
      <c r="A24" s="29" t="s">
        <v>46</v>
      </c>
      <c r="B24" s="30" t="s">
        <v>47</v>
      </c>
      <c r="C24" s="79">
        <v>53410.700299999997</v>
      </c>
      <c r="D24" s="31">
        <v>8.9999999999999998E-4</v>
      </c>
      <c r="E24" s="1">
        <f>+(C24-C$7)/C$8</f>
        <v>-3400.4900402090161</v>
      </c>
      <c r="F24" s="1">
        <f>ROUND(2*E24,0)/2</f>
        <v>-3400.5</v>
      </c>
      <c r="G24" s="1">
        <f>+C24-(C$7+F24*C$8)</f>
        <v>4.4164999926579185E-3</v>
      </c>
      <c r="K24" s="1">
        <f>+G24</f>
        <v>4.4164999926579185E-3</v>
      </c>
      <c r="O24" s="1">
        <f ca="1">+C$11+C$12*$F24</f>
        <v>1.8023163491846092E-3</v>
      </c>
      <c r="Q24" s="74">
        <f>+C24-15018.5</f>
        <v>38392.200299999997</v>
      </c>
      <c r="R24" s="1" t="s">
        <v>34</v>
      </c>
      <c r="S24" s="1">
        <f ca="1">+(O24-G24)^2</f>
        <v>6.8339561218033867E-6</v>
      </c>
    </row>
    <row r="25" spans="1:21" ht="12.95" customHeight="1" x14ac:dyDescent="0.2">
      <c r="A25" s="29" t="s">
        <v>46</v>
      </c>
      <c r="B25" s="30" t="s">
        <v>45</v>
      </c>
      <c r="C25" s="79">
        <v>53411.805999999997</v>
      </c>
      <c r="D25" s="31">
        <v>6.9999999999999999E-4</v>
      </c>
      <c r="E25" s="1">
        <f>+(C25-C$7)/C$8</f>
        <v>-3397.9965406273432</v>
      </c>
      <c r="F25" s="1">
        <f>ROUND(2*E25,0)/2</f>
        <v>-3398</v>
      </c>
      <c r="G25" s="1">
        <f>+C25-(C$7+F25*C$8)</f>
        <v>1.5339999954449013E-3</v>
      </c>
      <c r="K25" s="1">
        <f>+G25</f>
        <v>1.5339999954449013E-3</v>
      </c>
      <c r="O25" s="1">
        <f ca="1">+C$11+C$12*$F25</f>
        <v>1.8069540080462455E-3</v>
      </c>
      <c r="Q25" s="74">
        <f>+C25-15018.5</f>
        <v>38393.305999999997</v>
      </c>
      <c r="R25" s="1" t="s">
        <v>34</v>
      </c>
      <c r="S25" s="1">
        <f ca="1">+(O25-G25)^2</f>
        <v>7.4503892995174757E-8</v>
      </c>
    </row>
    <row r="26" spans="1:21" ht="12.95" customHeight="1" x14ac:dyDescent="0.2">
      <c r="A26" s="29" t="s">
        <v>46</v>
      </c>
      <c r="B26" s="30" t="s">
        <v>47</v>
      </c>
      <c r="C26" s="79">
        <v>53413.798199999997</v>
      </c>
      <c r="D26" s="31">
        <v>5.9999999999999995E-4</v>
      </c>
      <c r="E26" s="1">
        <f>+(C26-C$7)/C$8</f>
        <v>-3393.5038664240237</v>
      </c>
      <c r="F26" s="1">
        <f>ROUND(2*E26,0)/2</f>
        <v>-3393.5</v>
      </c>
      <c r="G26" s="1">
        <f>+C26-(C$7+F26*C$8)</f>
        <v>-1.7145000019809231E-3</v>
      </c>
      <c r="K26" s="1">
        <f>+G26</f>
        <v>-1.7145000019809231E-3</v>
      </c>
      <c r="O26" s="1">
        <f ca="1">+C$11+C$12*$F26</f>
        <v>1.8153017939971918E-3</v>
      </c>
      <c r="Q26" s="74">
        <f>+C26-15018.5</f>
        <v>38395.298199999997</v>
      </c>
      <c r="R26" s="1" t="s">
        <v>34</v>
      </c>
      <c r="S26" s="1">
        <f ca="1">+(O26-G26)^2</f>
        <v>1.2459500718890327E-5</v>
      </c>
    </row>
    <row r="27" spans="1:21" ht="12.95" customHeight="1" x14ac:dyDescent="0.2">
      <c r="A27" s="29" t="s">
        <v>46</v>
      </c>
      <c r="B27" s="30" t="s">
        <v>45</v>
      </c>
      <c r="C27" s="79">
        <v>53459.693200000002</v>
      </c>
      <c r="D27" s="31">
        <v>1E-3</v>
      </c>
      <c r="E27" s="1">
        <f>+(C27-C$7)/C$8</f>
        <v>-3290.0045779181974</v>
      </c>
      <c r="F27" s="1">
        <f>ROUND(2*E27,0)/2</f>
        <v>-3290</v>
      </c>
      <c r="G27" s="1">
        <f>+C27-(C$7+F27*C$8)</f>
        <v>-2.0300000032875687E-3</v>
      </c>
      <c r="K27" s="1">
        <f>+G27</f>
        <v>-2.0300000032875687E-3</v>
      </c>
      <c r="O27" s="1">
        <f ca="1">+C$11+C$12*$F27</f>
        <v>2.0073008708689534E-3</v>
      </c>
      <c r="Q27" s="74">
        <f>+C27-15018.5</f>
        <v>38441.193200000002</v>
      </c>
      <c r="R27" s="1" t="s">
        <v>34</v>
      </c>
      <c r="S27" s="1">
        <f ca="1">+(O27-G27)^2</f>
        <v>1.6299798348465018E-5</v>
      </c>
    </row>
    <row r="28" spans="1:21" ht="12.95" customHeight="1" x14ac:dyDescent="0.2">
      <c r="A28" s="32" t="s">
        <v>48</v>
      </c>
      <c r="B28" s="30" t="s">
        <v>47</v>
      </c>
      <c r="C28" s="80">
        <v>53499.380700000002</v>
      </c>
      <c r="D28" s="32">
        <v>5.9999999999999995E-4</v>
      </c>
      <c r="E28" s="1">
        <f>+(C28-C$7)/C$8</f>
        <v>-3200.5040220281303</v>
      </c>
      <c r="F28" s="1">
        <f>ROUND(2*E28,0)/2</f>
        <v>-3200.5</v>
      </c>
      <c r="G28" s="1">
        <f>+C28-(C$7+F28*C$8)</f>
        <v>-1.7834999962360598E-3</v>
      </c>
      <c r="K28" s="1">
        <f>+G28</f>
        <v>-1.7834999962360598E-3</v>
      </c>
      <c r="O28" s="1">
        <f ca="1">+C$11+C$12*$F28</f>
        <v>2.1733290581155487E-3</v>
      </c>
      <c r="Q28" s="74">
        <f>+C28-15018.5</f>
        <v>38480.880700000002</v>
      </c>
      <c r="R28" s="1" t="s">
        <v>34</v>
      </c>
      <c r="S28" s="1">
        <f ca="1">+(O28-G28)^2</f>
        <v>1.5656496165361046E-5</v>
      </c>
    </row>
    <row r="29" spans="1:21" ht="12.95" customHeight="1" x14ac:dyDescent="0.2">
      <c r="A29" s="32" t="s">
        <v>48</v>
      </c>
      <c r="B29" s="30" t="s">
        <v>47</v>
      </c>
      <c r="C29" s="80">
        <v>53500.266799999998</v>
      </c>
      <c r="D29" s="32">
        <v>5.0000000000000001E-4</v>
      </c>
      <c r="E29" s="1">
        <f>+(C29-C$7)/C$8</f>
        <v>-3198.5057494593407</v>
      </c>
      <c r="F29" s="1">
        <f>ROUND(2*E29,0)/2</f>
        <v>-3198.5</v>
      </c>
      <c r="G29" s="1">
        <f>+C29-(C$7+F29*C$8)</f>
        <v>-2.5495000008959323E-3</v>
      </c>
      <c r="K29" s="1">
        <f>+G29</f>
        <v>-2.5495000008959323E-3</v>
      </c>
      <c r="O29" s="1">
        <f ca="1">+C$11+C$12*$F29</f>
        <v>2.1770391852048588E-3</v>
      </c>
      <c r="Q29" s="74">
        <f>+C29-15018.5</f>
        <v>38481.766799999998</v>
      </c>
      <c r="R29" s="1" t="s">
        <v>34</v>
      </c>
      <c r="S29" s="1">
        <f ca="1">+(O29-G29)^2</f>
        <v>2.2340172677746328E-5</v>
      </c>
    </row>
    <row r="30" spans="1:21" ht="12.95" customHeight="1" x14ac:dyDescent="0.2">
      <c r="A30" s="33" t="s">
        <v>49</v>
      </c>
      <c r="B30" s="34" t="s">
        <v>47</v>
      </c>
      <c r="C30" s="81">
        <v>54147.240100000003</v>
      </c>
      <c r="D30" s="35"/>
      <c r="E30" s="1">
        <f>+(C30-C$7)/C$8</f>
        <v>-1739.4954818428012</v>
      </c>
      <c r="F30" s="1">
        <f>ROUND(2*E30,0)/2</f>
        <v>-1739.5</v>
      </c>
      <c r="G30" s="1">
        <f>+C30-(C$7+F30*C$8)</f>
        <v>2.00349999795435E-3</v>
      </c>
      <c r="K30" s="1">
        <f>+G30</f>
        <v>2.00349999795435E-3</v>
      </c>
      <c r="O30" s="1">
        <f ca="1">+C$11+C$12*$F30</f>
        <v>4.8835768968560657E-3</v>
      </c>
      <c r="Q30" s="74">
        <f>+C30-15018.5</f>
        <v>39128.740100000003</v>
      </c>
      <c r="S30" s="1">
        <f ca="1">+(O30-G30)^2</f>
        <v>8.2948429435873244E-6</v>
      </c>
    </row>
    <row r="31" spans="1:21" ht="12.95" customHeight="1" x14ac:dyDescent="0.2">
      <c r="A31" s="33" t="s">
        <v>49</v>
      </c>
      <c r="B31" s="34" t="s">
        <v>45</v>
      </c>
      <c r="C31" s="81">
        <v>54174.069900000002</v>
      </c>
      <c r="D31" s="35"/>
      <c r="E31" s="1">
        <f>+(C31-C$7)/C$8</f>
        <v>-1678.9907381723942</v>
      </c>
      <c r="F31" s="1">
        <f>ROUND(2*E31,0)/2</f>
        <v>-1679</v>
      </c>
      <c r="G31" s="1">
        <f>+C31-(C$7+F31*C$8)</f>
        <v>4.1070000006584451E-3</v>
      </c>
      <c r="K31" s="1">
        <f>+G31</f>
        <v>4.1070000006584451E-3</v>
      </c>
      <c r="O31" s="1">
        <f ca="1">+C$11+C$12*$F31</f>
        <v>4.9958082413076761E-3</v>
      </c>
      <c r="Q31" s="74">
        <f>+C31-15018.5</f>
        <v>39155.569900000002</v>
      </c>
      <c r="S31" s="1">
        <f ca="1">+(O31-G31)^2</f>
        <v>7.8998008864598146E-7</v>
      </c>
    </row>
    <row r="32" spans="1:21" ht="12.95" customHeight="1" x14ac:dyDescent="0.2">
      <c r="A32" s="96" t="s">
        <v>168</v>
      </c>
      <c r="B32" s="97" t="s">
        <v>45</v>
      </c>
      <c r="C32" s="98">
        <v>54515.513900000136</v>
      </c>
      <c r="D32" s="98">
        <v>1E-4</v>
      </c>
      <c r="E32" s="1">
        <f>+(C32-C$7)/C$8</f>
        <v>-908.98940764414283</v>
      </c>
      <c r="F32" s="1">
        <f>ROUND(2*E32,0)/2</f>
        <v>-909</v>
      </c>
      <c r="G32" s="1">
        <f>+C32-(C$7+F32*C$8)</f>
        <v>4.6970001349109225E-3</v>
      </c>
      <c r="M32" s="1">
        <f>+G32</f>
        <v>4.6970001349109225E-3</v>
      </c>
      <c r="O32" s="1">
        <f ca="1">+C$11+C$12*$F32</f>
        <v>6.4242071706917953E-3</v>
      </c>
      <c r="Q32" s="74">
        <f>+C32-15018.5</f>
        <v>39497.013900000136</v>
      </c>
      <c r="S32" s="1">
        <f ca="1">+(O32-G32)^2</f>
        <v>2.983244144450949E-6</v>
      </c>
    </row>
    <row r="33" spans="1:19" ht="12.95" customHeight="1" x14ac:dyDescent="0.2">
      <c r="A33" s="96" t="s">
        <v>168</v>
      </c>
      <c r="B33" s="97" t="s">
        <v>45</v>
      </c>
      <c r="C33" s="98">
        <v>54515.513900000136</v>
      </c>
      <c r="D33" s="98">
        <v>1E-4</v>
      </c>
      <c r="E33" s="1">
        <f>+(C33-C$7)/C$8</f>
        <v>-908.98940764414283</v>
      </c>
      <c r="F33" s="1">
        <f>ROUND(2*E33,0)/2</f>
        <v>-909</v>
      </c>
      <c r="G33" s="1">
        <f>+C33-(C$7+F33*C$8)</f>
        <v>4.6970001349109225E-3</v>
      </c>
      <c r="M33" s="1">
        <f>+G33</f>
        <v>4.6970001349109225E-3</v>
      </c>
      <c r="O33" s="1">
        <f ca="1">+C$11+C$12*$F33</f>
        <v>6.4242071706917953E-3</v>
      </c>
      <c r="Q33" s="74">
        <f>+C33-15018.5</f>
        <v>39497.013900000136</v>
      </c>
      <c r="S33" s="1">
        <f ca="1">+(O33-G33)^2</f>
        <v>2.983244144450949E-6</v>
      </c>
    </row>
    <row r="34" spans="1:19" ht="12.95" customHeight="1" x14ac:dyDescent="0.2">
      <c r="A34" s="96" t="s">
        <v>168</v>
      </c>
      <c r="B34" s="97" t="s">
        <v>45</v>
      </c>
      <c r="C34" s="98">
        <v>54534.583099999931</v>
      </c>
      <c r="D34" s="98">
        <v>5.0000000000000001E-4</v>
      </c>
      <c r="E34" s="1">
        <f>+(C34-C$7)/C$8</f>
        <v>-865.9858422807298</v>
      </c>
      <c r="F34" s="1">
        <f>ROUND(2*E34,0)/2</f>
        <v>-866</v>
      </c>
      <c r="G34" s="1">
        <f>+C34-(C$7+F34*C$8)</f>
        <v>6.2779999279882759E-3</v>
      </c>
      <c r="M34" s="1">
        <f>+G34</f>
        <v>6.2779999279882759E-3</v>
      </c>
      <c r="O34" s="1">
        <f ca="1">+C$11+C$12*$F34</f>
        <v>6.5039749031119472E-3</v>
      </c>
      <c r="Q34" s="74">
        <f>+C34-15018.5</f>
        <v>39516.083099999931</v>
      </c>
      <c r="S34" s="1">
        <f ca="1">+(O34-G34)^2</f>
        <v>5.1064689382143888E-8</v>
      </c>
    </row>
    <row r="35" spans="1:19" ht="12.95" customHeight="1" x14ac:dyDescent="0.2">
      <c r="A35" s="96" t="s">
        <v>168</v>
      </c>
      <c r="B35" s="97" t="s">
        <v>45</v>
      </c>
      <c r="C35" s="98">
        <v>54534.583099999931</v>
      </c>
      <c r="D35" s="98">
        <v>5.0000000000000001E-4</v>
      </c>
      <c r="E35" s="1">
        <f>+(C35-C$7)/C$8</f>
        <v>-865.9858422807298</v>
      </c>
      <c r="F35" s="1">
        <f>ROUND(2*E35,0)/2</f>
        <v>-866</v>
      </c>
      <c r="G35" s="1">
        <f>+C35-(C$7+F35*C$8)</f>
        <v>6.2779999279882759E-3</v>
      </c>
      <c r="M35" s="1">
        <f>+G35</f>
        <v>6.2779999279882759E-3</v>
      </c>
      <c r="O35" s="1">
        <f ca="1">+C$11+C$12*$F35</f>
        <v>6.5039749031119472E-3</v>
      </c>
      <c r="Q35" s="74">
        <f>+C35-15018.5</f>
        <v>39516.083099999931</v>
      </c>
      <c r="S35" s="1">
        <f ca="1">+(O35-G35)^2</f>
        <v>5.1064689382143888E-8</v>
      </c>
    </row>
    <row r="36" spans="1:19" ht="12.95" customHeight="1" x14ac:dyDescent="0.2">
      <c r="A36" s="96" t="s">
        <v>168</v>
      </c>
      <c r="B36" s="97" t="s">
        <v>47</v>
      </c>
      <c r="C36" s="98">
        <v>54536.578100000042</v>
      </c>
      <c r="D36" s="98">
        <v>6.9999999999999999E-4</v>
      </c>
      <c r="E36" s="1">
        <f>+(C36-C$7)/C$8</f>
        <v>-861.48685370723217</v>
      </c>
      <c r="F36" s="1">
        <f>ROUND(2*E36,0)/2</f>
        <v>-861.5</v>
      </c>
      <c r="G36" s="1">
        <f>+C36-(C$7+F36*C$8)</f>
        <v>5.8295000417274423E-3</v>
      </c>
      <c r="M36" s="1">
        <f>+G36</f>
        <v>5.8295000417274423E-3</v>
      </c>
      <c r="O36" s="1">
        <f ca="1">+C$11+C$12*$F36</f>
        <v>6.5123226890628928E-3</v>
      </c>
      <c r="Q36" s="74">
        <f>+C36-15018.5</f>
        <v>39518.078100000042</v>
      </c>
      <c r="S36" s="1">
        <f ca="1">+(O36-G36)^2</f>
        <v>4.6624676771419294E-7</v>
      </c>
    </row>
    <row r="37" spans="1:19" ht="12.95" customHeight="1" x14ac:dyDescent="0.2">
      <c r="A37" s="96" t="s">
        <v>168</v>
      </c>
      <c r="B37" s="97" t="s">
        <v>47</v>
      </c>
      <c r="C37" s="98">
        <v>54536.578100000042</v>
      </c>
      <c r="D37" s="98">
        <v>6.9999999999999999E-4</v>
      </c>
      <c r="E37" s="1">
        <f>+(C37-C$7)/C$8</f>
        <v>-861.48685370723217</v>
      </c>
      <c r="F37" s="1">
        <f>ROUND(2*E37,0)/2</f>
        <v>-861.5</v>
      </c>
      <c r="G37" s="1">
        <f>+C37-(C$7+F37*C$8)</f>
        <v>5.8295000417274423E-3</v>
      </c>
      <c r="M37" s="1">
        <f>+G37</f>
        <v>5.8295000417274423E-3</v>
      </c>
      <c r="O37" s="1">
        <f ca="1">+C$11+C$12*$F37</f>
        <v>6.5123226890628928E-3</v>
      </c>
      <c r="Q37" s="74">
        <f>+C37-15018.5</f>
        <v>39518.078100000042</v>
      </c>
      <c r="S37" s="1">
        <f ca="1">+(O37-G37)^2</f>
        <v>4.6624676771419294E-7</v>
      </c>
    </row>
    <row r="38" spans="1:19" ht="12.95" customHeight="1" x14ac:dyDescent="0.2">
      <c r="A38" s="96" t="s">
        <v>168</v>
      </c>
      <c r="B38" s="97" t="s">
        <v>45</v>
      </c>
      <c r="C38" s="98">
        <v>54539.460800000001</v>
      </c>
      <c r="D38" s="98">
        <v>2.0000000000000001E-4</v>
      </c>
      <c r="E38" s="1">
        <f>+(C38-C$7)/C$8</f>
        <v>-854.98598435389522</v>
      </c>
      <c r="F38" s="1">
        <f>ROUND(2*E38,0)/2</f>
        <v>-855</v>
      </c>
      <c r="G38" s="1">
        <f>+C38-(C$7+F38*C$8)</f>
        <v>6.2150000012479722E-3</v>
      </c>
      <c r="M38" s="1">
        <f>+G38</f>
        <v>6.2150000012479722E-3</v>
      </c>
      <c r="O38" s="1">
        <f ca="1">+C$11+C$12*$F38</f>
        <v>6.5243806021031484E-3</v>
      </c>
      <c r="Q38" s="74">
        <f>+C38-15018.5</f>
        <v>39520.960800000001</v>
      </c>
      <c r="S38" s="1">
        <f ca="1">+(O38-G38)^2</f>
        <v>9.5716356185509787E-8</v>
      </c>
    </row>
    <row r="39" spans="1:19" ht="12.95" customHeight="1" x14ac:dyDescent="0.2">
      <c r="A39" s="96" t="s">
        <v>168</v>
      </c>
      <c r="B39" s="97" t="s">
        <v>45</v>
      </c>
      <c r="C39" s="98">
        <v>54539.460800000001</v>
      </c>
      <c r="D39" s="98">
        <v>2.0000000000000001E-4</v>
      </c>
      <c r="E39" s="1">
        <f>+(C39-C$7)/C$8</f>
        <v>-854.98598435389522</v>
      </c>
      <c r="F39" s="1">
        <f>ROUND(2*E39,0)/2</f>
        <v>-855</v>
      </c>
      <c r="G39" s="1">
        <f>+C39-(C$7+F39*C$8)</f>
        <v>6.2150000012479722E-3</v>
      </c>
      <c r="M39" s="1">
        <f>+G39</f>
        <v>6.2150000012479722E-3</v>
      </c>
      <c r="O39" s="1">
        <f ca="1">+C$11+C$12*$F39</f>
        <v>6.5243806021031484E-3</v>
      </c>
      <c r="Q39" s="74">
        <f>+C39-15018.5</f>
        <v>39520.960800000001</v>
      </c>
      <c r="S39" s="1">
        <f ca="1">+(O39-G39)^2</f>
        <v>9.5716356185509787E-8</v>
      </c>
    </row>
    <row r="40" spans="1:19" ht="12.95" customHeight="1" x14ac:dyDescent="0.2">
      <c r="A40" s="96" t="s">
        <v>168</v>
      </c>
      <c r="B40" s="97" t="s">
        <v>47</v>
      </c>
      <c r="C40" s="98">
        <v>54541.455000000075</v>
      </c>
      <c r="D40" s="98">
        <v>2.0000000000000001E-4</v>
      </c>
      <c r="E40" s="1">
        <f>+(C40-C$7)/C$8</f>
        <v>-850.48879988617682</v>
      </c>
      <c r="F40" s="1">
        <f>ROUND(2*E40,0)/2</f>
        <v>-850.5</v>
      </c>
      <c r="G40" s="1">
        <f>+C40-(C$7+F40*C$8)</f>
        <v>4.96650006971322E-3</v>
      </c>
      <c r="M40" s="1">
        <f>+G40</f>
        <v>4.96650006971322E-3</v>
      </c>
      <c r="O40" s="1">
        <f ca="1">+C$11+C$12*$F40</f>
        <v>6.5327283880540947E-3</v>
      </c>
      <c r="Q40" s="74">
        <f>+C40-15018.5</f>
        <v>39522.955000000075</v>
      </c>
      <c r="S40" s="1">
        <f ca="1">+(O40-G40)^2</f>
        <v>2.4530711451728846E-6</v>
      </c>
    </row>
    <row r="41" spans="1:19" ht="12.95" customHeight="1" x14ac:dyDescent="0.2">
      <c r="A41" s="96" t="s">
        <v>168</v>
      </c>
      <c r="B41" s="97" t="s">
        <v>47</v>
      </c>
      <c r="C41" s="98">
        <v>54541.455000000075</v>
      </c>
      <c r="D41" s="98">
        <v>2.0000000000000001E-4</v>
      </c>
      <c r="E41" s="1">
        <f>+(C41-C$7)/C$8</f>
        <v>-850.48879988617682</v>
      </c>
      <c r="F41" s="1">
        <f>ROUND(2*E41,0)/2</f>
        <v>-850.5</v>
      </c>
      <c r="G41" s="1">
        <f>+C41-(C$7+F41*C$8)</f>
        <v>4.96650006971322E-3</v>
      </c>
      <c r="M41" s="1">
        <f>+G41</f>
        <v>4.96650006971322E-3</v>
      </c>
      <c r="O41" s="1">
        <f ca="1">+C$11+C$12*$F41</f>
        <v>6.5327283880540947E-3</v>
      </c>
      <c r="Q41" s="74">
        <f>+C41-15018.5</f>
        <v>39522.955000000075</v>
      </c>
      <c r="S41" s="1">
        <f ca="1">+(O41-G41)^2</f>
        <v>2.4530711451728846E-6</v>
      </c>
    </row>
    <row r="42" spans="1:19" ht="12.95" customHeight="1" x14ac:dyDescent="0.2">
      <c r="A42" s="96" t="s">
        <v>168</v>
      </c>
      <c r="B42" s="97" t="s">
        <v>45</v>
      </c>
      <c r="C42" s="98">
        <v>54543.451299999841</v>
      </c>
      <c r="D42" s="98">
        <v>1E-4</v>
      </c>
      <c r="E42" s="1">
        <f>+(C42-C$7)/C$8</f>
        <v>-845.98687964170688</v>
      </c>
      <c r="F42" s="1">
        <f>ROUND(2*E42,0)/2</f>
        <v>-846</v>
      </c>
      <c r="G42" s="1">
        <f>+C42-(C$7+F42*C$8)</f>
        <v>5.8179998377454467E-3</v>
      </c>
      <c r="M42" s="1">
        <f>+G42</f>
        <v>5.8179998377454467E-3</v>
      </c>
      <c r="O42" s="1">
        <f ca="1">+C$11+C$12*$F42</f>
        <v>6.5410761740050411E-3</v>
      </c>
      <c r="Q42" s="74">
        <f>+C42-15018.5</f>
        <v>39524.951299999841</v>
      </c>
      <c r="S42" s="1">
        <f ca="1">+(O42-G42)^2</f>
        <v>5.22839388058598E-7</v>
      </c>
    </row>
    <row r="43" spans="1:19" ht="12.95" customHeight="1" x14ac:dyDescent="0.2">
      <c r="A43" s="96" t="s">
        <v>168</v>
      </c>
      <c r="B43" s="97" t="s">
        <v>45</v>
      </c>
      <c r="C43" s="98">
        <v>54543.451299999841</v>
      </c>
      <c r="D43" s="98">
        <v>1E-4</v>
      </c>
      <c r="E43" s="1">
        <f>+(C43-C$7)/C$8</f>
        <v>-845.98687964170688</v>
      </c>
      <c r="F43" s="1">
        <f>ROUND(2*E43,0)/2</f>
        <v>-846</v>
      </c>
      <c r="G43" s="1">
        <f>+C43-(C$7+F43*C$8)</f>
        <v>5.8179998377454467E-3</v>
      </c>
      <c r="M43" s="1">
        <f>+G43</f>
        <v>5.8179998377454467E-3</v>
      </c>
      <c r="O43" s="1">
        <f ca="1">+C$11+C$12*$F43</f>
        <v>6.5410761740050411E-3</v>
      </c>
      <c r="Q43" s="74">
        <f>+C43-15018.5</f>
        <v>39524.951299999841</v>
      </c>
      <c r="S43" s="1">
        <f ca="1">+(O43-G43)^2</f>
        <v>5.22839388058598E-7</v>
      </c>
    </row>
    <row r="44" spans="1:19" ht="12.95" customHeight="1" x14ac:dyDescent="0.2">
      <c r="A44" s="96" t="s">
        <v>168</v>
      </c>
      <c r="B44" s="97" t="s">
        <v>47</v>
      </c>
      <c r="C44" s="98">
        <v>54553.42799999984</v>
      </c>
      <c r="D44" s="98">
        <v>1.5E-3</v>
      </c>
      <c r="E44" s="1">
        <f>+(C44-C$7)/C$8</f>
        <v>-823.48810305088193</v>
      </c>
      <c r="F44" s="1">
        <f>ROUND(2*E44,0)/2</f>
        <v>-823.5</v>
      </c>
      <c r="G44" s="1">
        <f>+C44-(C$7+F44*C$8)</f>
        <v>5.2754998396267183E-3</v>
      </c>
      <c r="M44" s="1">
        <f>+G44</f>
        <v>5.2754998396267183E-3</v>
      </c>
      <c r="O44" s="1">
        <f ca="1">+C$11+C$12*$F44</f>
        <v>6.5828151037597721E-3</v>
      </c>
      <c r="Q44" s="74">
        <f>+C44-15018.5</f>
        <v>39534.92799999984</v>
      </c>
      <c r="S44" s="1">
        <f ca="1">+(O44-G44)^2</f>
        <v>1.7090731998352763E-6</v>
      </c>
    </row>
    <row r="45" spans="1:19" ht="12.95" customHeight="1" x14ac:dyDescent="0.2">
      <c r="A45" s="96" t="s">
        <v>168</v>
      </c>
      <c r="B45" s="97" t="s">
        <v>47</v>
      </c>
      <c r="C45" s="98">
        <v>54553.42799999984</v>
      </c>
      <c r="D45" s="98">
        <v>1.5E-3</v>
      </c>
      <c r="E45" s="1">
        <f>+(C45-C$7)/C$8</f>
        <v>-823.48810305088193</v>
      </c>
      <c r="F45" s="1">
        <f>ROUND(2*E45,0)/2</f>
        <v>-823.5</v>
      </c>
      <c r="G45" s="1">
        <f>+C45-(C$7+F45*C$8)</f>
        <v>5.2754998396267183E-3</v>
      </c>
      <c r="M45" s="1">
        <f>+G45</f>
        <v>5.2754998396267183E-3</v>
      </c>
      <c r="O45" s="1">
        <f ca="1">+C$11+C$12*$F45</f>
        <v>6.5828151037597721E-3</v>
      </c>
      <c r="Q45" s="74">
        <f>+C45-15018.5</f>
        <v>39534.92799999984</v>
      </c>
      <c r="S45" s="1">
        <f ca="1">+(O45-G45)^2</f>
        <v>1.7090731998352763E-6</v>
      </c>
    </row>
    <row r="46" spans="1:19" ht="12.95" customHeight="1" x14ac:dyDescent="0.2">
      <c r="A46" s="96" t="s">
        <v>168</v>
      </c>
      <c r="B46" s="97" t="s">
        <v>47</v>
      </c>
      <c r="C46" s="98">
        <v>54556.532399999909</v>
      </c>
      <c r="D46" s="98">
        <v>1.1999999999999999E-3</v>
      </c>
      <c r="E46" s="1">
        <f>+(C46-C$7)/C$8</f>
        <v>-816.48727090697457</v>
      </c>
      <c r="F46" s="1">
        <f>ROUND(2*E46,0)/2</f>
        <v>-816.5</v>
      </c>
      <c r="G46" s="1">
        <f>+C46-(C$7+F46*C$8)</f>
        <v>5.6444999063387513E-3</v>
      </c>
      <c r="M46" s="1">
        <f>+G46</f>
        <v>5.6444999063387513E-3</v>
      </c>
      <c r="O46" s="1">
        <f ca="1">+C$11+C$12*$F46</f>
        <v>6.5958005485723548E-3</v>
      </c>
      <c r="Q46" s="74">
        <f>+C46-15018.5</f>
        <v>39538.032399999909</v>
      </c>
      <c r="S46" s="1">
        <f ca="1">+(O46-G46)^2</f>
        <v>9.0497291191406651E-7</v>
      </c>
    </row>
    <row r="47" spans="1:19" ht="12.95" customHeight="1" x14ac:dyDescent="0.2">
      <c r="A47" s="96" t="s">
        <v>168</v>
      </c>
      <c r="B47" s="97" t="s">
        <v>47</v>
      </c>
      <c r="C47" s="98">
        <v>54556.532399999909</v>
      </c>
      <c r="D47" s="98">
        <v>1.1999999999999999E-3</v>
      </c>
      <c r="E47" s="1">
        <f>+(C47-C$7)/C$8</f>
        <v>-816.48727090697457</v>
      </c>
      <c r="F47" s="1">
        <f>ROUND(2*E47,0)/2</f>
        <v>-816.5</v>
      </c>
      <c r="G47" s="1">
        <f>+C47-(C$7+F47*C$8)</f>
        <v>5.6444999063387513E-3</v>
      </c>
      <c r="M47" s="1">
        <f>+G47</f>
        <v>5.6444999063387513E-3</v>
      </c>
      <c r="O47" s="1">
        <f ca="1">+C$11+C$12*$F47</f>
        <v>6.5958005485723548E-3</v>
      </c>
      <c r="Q47" s="74">
        <f>+C47-15018.5</f>
        <v>39538.032399999909</v>
      </c>
      <c r="S47" s="1">
        <f ca="1">+(O47-G47)^2</f>
        <v>9.0497291191406651E-7</v>
      </c>
    </row>
    <row r="48" spans="1:19" ht="12.95" customHeight="1" x14ac:dyDescent="0.2">
      <c r="A48" s="96" t="s">
        <v>168</v>
      </c>
      <c r="B48" s="97" t="s">
        <v>45</v>
      </c>
      <c r="C48" s="98">
        <v>54558.528400000185</v>
      </c>
      <c r="D48" s="98">
        <v>4.0000000000000002E-4</v>
      </c>
      <c r="E48" s="1">
        <f>+(C48-C$7)/C$8</f>
        <v>-811.98602720099041</v>
      </c>
      <c r="F48" s="1">
        <f>ROUND(2*E48,0)/2</f>
        <v>-812</v>
      </c>
      <c r="G48" s="1">
        <f>+C48-(C$7+F48*C$8)</f>
        <v>6.1960001839906909E-3</v>
      </c>
      <c r="M48" s="1">
        <f>+G48</f>
        <v>6.1960001839906909E-3</v>
      </c>
      <c r="O48" s="1">
        <f ca="1">+C$11+C$12*$F48</f>
        <v>6.6041483345233003E-3</v>
      </c>
      <c r="Q48" s="74">
        <f>+C48-15018.5</f>
        <v>39540.028400000185</v>
      </c>
      <c r="S48" s="1">
        <f ca="1">+(O48-G48)^2</f>
        <v>1.6658491278318964E-7</v>
      </c>
    </row>
    <row r="49" spans="1:19" ht="12.95" customHeight="1" x14ac:dyDescent="0.2">
      <c r="A49" s="96" t="s">
        <v>168</v>
      </c>
      <c r="B49" s="97" t="s">
        <v>45</v>
      </c>
      <c r="C49" s="98">
        <v>54558.528400000185</v>
      </c>
      <c r="D49" s="98">
        <v>4.0000000000000002E-4</v>
      </c>
      <c r="E49" s="1">
        <f>+(C49-C$7)/C$8</f>
        <v>-811.98602720099041</v>
      </c>
      <c r="F49" s="1">
        <f>ROUND(2*E49,0)/2</f>
        <v>-812</v>
      </c>
      <c r="G49" s="1">
        <f>+C49-(C$7+F49*C$8)</f>
        <v>6.1960001839906909E-3</v>
      </c>
      <c r="M49" s="1">
        <f>+G49</f>
        <v>6.1960001839906909E-3</v>
      </c>
      <c r="O49" s="1">
        <f ca="1">+C$11+C$12*$F49</f>
        <v>6.6041483345233003E-3</v>
      </c>
      <c r="Q49" s="74">
        <f>+C49-15018.5</f>
        <v>39540.028400000185</v>
      </c>
      <c r="S49" s="1">
        <f ca="1">+(O49-G49)^2</f>
        <v>1.6658491278318964E-7</v>
      </c>
    </row>
    <row r="50" spans="1:19" ht="12.95" customHeight="1" x14ac:dyDescent="0.2">
      <c r="A50" s="96" t="s">
        <v>168</v>
      </c>
      <c r="B50" s="97" t="s">
        <v>47</v>
      </c>
      <c r="C50" s="98">
        <v>54569.393199999817</v>
      </c>
      <c r="D50" s="98">
        <v>1.1000000000000001E-3</v>
      </c>
      <c r="E50" s="1">
        <f>+(C50-C$7)/C$8</f>
        <v>-787.48446777796153</v>
      </c>
      <c r="F50" s="1">
        <f>ROUND(2*E50,0)/2</f>
        <v>-787.5</v>
      </c>
      <c r="G50" s="1">
        <f>+C50-(C$7+F50*C$8)</f>
        <v>6.8874998178216629E-3</v>
      </c>
      <c r="M50" s="1">
        <f>+G50</f>
        <v>6.8874998178216629E-3</v>
      </c>
      <c r="O50" s="1">
        <f ca="1">+C$11+C$12*$F50</f>
        <v>6.6495973913673406E-3</v>
      </c>
      <c r="Q50" s="74">
        <f>+C50-15018.5</f>
        <v>39550.893199999817</v>
      </c>
      <c r="S50" s="1">
        <f ca="1">+(O50-G50)^2</f>
        <v>5.6597564512854225E-8</v>
      </c>
    </row>
    <row r="51" spans="1:19" ht="12.95" customHeight="1" x14ac:dyDescent="0.2">
      <c r="A51" s="96" t="s">
        <v>168</v>
      </c>
      <c r="B51" s="97" t="s">
        <v>47</v>
      </c>
      <c r="C51" s="98">
        <v>54569.393199999817</v>
      </c>
      <c r="D51" s="98">
        <v>1.1000000000000001E-3</v>
      </c>
      <c r="E51" s="1">
        <f>+(C51-C$7)/C$8</f>
        <v>-787.48446777796153</v>
      </c>
      <c r="F51" s="1">
        <f>ROUND(2*E51,0)/2</f>
        <v>-787.5</v>
      </c>
      <c r="G51" s="1">
        <f>+C51-(C$7+F51*C$8)</f>
        <v>6.8874998178216629E-3</v>
      </c>
      <c r="M51" s="1">
        <f>+G51</f>
        <v>6.8874998178216629E-3</v>
      </c>
      <c r="O51" s="1">
        <f ca="1">+C$11+C$12*$F51</f>
        <v>6.6495973913673406E-3</v>
      </c>
      <c r="Q51" s="74">
        <f>+C51-15018.5</f>
        <v>39550.893199999817</v>
      </c>
      <c r="S51" s="1">
        <f ca="1">+(O51-G51)^2</f>
        <v>5.6597564512854225E-8</v>
      </c>
    </row>
    <row r="52" spans="1:19" ht="12.95" customHeight="1" x14ac:dyDescent="0.2">
      <c r="A52" s="96" t="s">
        <v>168</v>
      </c>
      <c r="B52" s="97" t="s">
        <v>45</v>
      </c>
      <c r="C52" s="98">
        <v>54570.500299999956</v>
      </c>
      <c r="D52" s="98">
        <v>2.9999999999999997E-4</v>
      </c>
      <c r="E52" s="1">
        <f>+(C52-C$7)/C$8</f>
        <v>-784.98781101101065</v>
      </c>
      <c r="F52" s="1">
        <f>ROUND(2*E52,0)/2</f>
        <v>-785</v>
      </c>
      <c r="G52" s="1">
        <f>+C52-(C$7+F52*C$8)</f>
        <v>5.404999952588696E-3</v>
      </c>
      <c r="M52" s="1">
        <f>+G52</f>
        <v>5.404999952588696E-3</v>
      </c>
      <c r="O52" s="1">
        <f ca="1">+C$11+C$12*$F52</f>
        <v>6.6542350502289778E-3</v>
      </c>
      <c r="Q52" s="74">
        <f>+C52-15018.5</f>
        <v>39552.000299999956</v>
      </c>
      <c r="S52" s="1">
        <f ca="1">+(O52-G52)^2</f>
        <v>1.5605883291763241E-6</v>
      </c>
    </row>
    <row r="53" spans="1:19" ht="12.95" customHeight="1" x14ac:dyDescent="0.2">
      <c r="A53" s="96" t="s">
        <v>168</v>
      </c>
      <c r="B53" s="97" t="s">
        <v>45</v>
      </c>
      <c r="C53" s="98">
        <v>54570.500299999956</v>
      </c>
      <c r="D53" s="98">
        <v>2.9999999999999997E-4</v>
      </c>
      <c r="E53" s="1">
        <f>+(C53-C$7)/C$8</f>
        <v>-784.98781101101065</v>
      </c>
      <c r="F53" s="1">
        <f>ROUND(2*E53,0)/2</f>
        <v>-785</v>
      </c>
      <c r="G53" s="1">
        <f>+C53-(C$7+F53*C$8)</f>
        <v>5.404999952588696E-3</v>
      </c>
      <c r="M53" s="1">
        <f>+G53</f>
        <v>5.404999952588696E-3</v>
      </c>
      <c r="O53" s="1">
        <f ca="1">+C$11+C$12*$F53</f>
        <v>6.6542350502289778E-3</v>
      </c>
      <c r="Q53" s="74">
        <f>+C53-15018.5</f>
        <v>39552.000299999956</v>
      </c>
      <c r="S53" s="1">
        <f ca="1">+(O53-G53)^2</f>
        <v>1.5605883291763241E-6</v>
      </c>
    </row>
    <row r="54" spans="1:19" ht="12.95" customHeight="1" x14ac:dyDescent="0.2">
      <c r="A54" s="96" t="s">
        <v>168</v>
      </c>
      <c r="B54" s="97" t="s">
        <v>47</v>
      </c>
      <c r="C54" s="98">
        <v>54577.372899999842</v>
      </c>
      <c r="D54" s="98">
        <v>8.0000000000000004E-4</v>
      </c>
      <c r="E54" s="1">
        <f>+(C54-C$7)/C$8</f>
        <v>-769.48919002455727</v>
      </c>
      <c r="F54" s="1">
        <f>ROUND(2*E54,0)/2</f>
        <v>-769.5</v>
      </c>
      <c r="G54" s="1">
        <f>+C54-(C$7+F54*C$8)</f>
        <v>4.7934998437995091E-3</v>
      </c>
      <c r="M54" s="1">
        <f>+G54</f>
        <v>4.7934998437995091E-3</v>
      </c>
      <c r="O54" s="1">
        <f ca="1">+C$11+C$12*$F54</f>
        <v>6.6829885351711252E-3</v>
      </c>
      <c r="Q54" s="74">
        <f>+C54-15018.5</f>
        <v>39558.872899999842</v>
      </c>
      <c r="S54" s="1">
        <f ca="1">+(O54-G54)^2</f>
        <v>3.5701675148212224E-6</v>
      </c>
    </row>
    <row r="55" spans="1:19" ht="12.95" customHeight="1" x14ac:dyDescent="0.2">
      <c r="A55" s="96" t="s">
        <v>168</v>
      </c>
      <c r="B55" s="97" t="s">
        <v>47</v>
      </c>
      <c r="C55" s="98">
        <v>54577.372899999842</v>
      </c>
      <c r="D55" s="98">
        <v>8.0000000000000004E-4</v>
      </c>
      <c r="E55" s="1">
        <f>+(C55-C$7)/C$8</f>
        <v>-769.48919002455727</v>
      </c>
      <c r="F55" s="1">
        <f>ROUND(2*E55,0)/2</f>
        <v>-769.5</v>
      </c>
      <c r="G55" s="1">
        <f>+C55-(C$7+F55*C$8)</f>
        <v>4.7934998437995091E-3</v>
      </c>
      <c r="M55" s="1">
        <f>+G55</f>
        <v>4.7934998437995091E-3</v>
      </c>
      <c r="O55" s="1">
        <f ca="1">+C$11+C$12*$F55</f>
        <v>6.6829885351711252E-3</v>
      </c>
      <c r="Q55" s="74">
        <f>+C55-15018.5</f>
        <v>39558.872899999842</v>
      </c>
      <c r="S55" s="1">
        <f ca="1">+(O55-G55)^2</f>
        <v>3.5701675148212224E-6</v>
      </c>
    </row>
    <row r="56" spans="1:19" ht="12.95" customHeight="1" x14ac:dyDescent="0.2">
      <c r="A56" s="96" t="s">
        <v>168</v>
      </c>
      <c r="B56" s="97" t="s">
        <v>45</v>
      </c>
      <c r="C56" s="98">
        <v>54578.481399999931</v>
      </c>
      <c r="D56" s="98">
        <v>2.9999999999999997E-4</v>
      </c>
      <c r="E56" s="1">
        <f>+(C56-C$7)/C$8</f>
        <v>-766.98937607275525</v>
      </c>
      <c r="F56" s="1">
        <f>ROUND(2*E56,0)/2</f>
        <v>-767</v>
      </c>
      <c r="G56" s="1">
        <f>+C56-(C$7+F56*C$8)</f>
        <v>4.7109999286476523E-3</v>
      </c>
      <c r="M56" s="1">
        <f>+G56</f>
        <v>4.7109999286476523E-3</v>
      </c>
      <c r="O56" s="1">
        <f ca="1">+C$11+C$12*$F56</f>
        <v>6.6876261940327624E-3</v>
      </c>
      <c r="Q56" s="74">
        <f>+C56-15018.5</f>
        <v>39559.981399999931</v>
      </c>
      <c r="S56" s="1">
        <f ca="1">+(O56-G56)^2</f>
        <v>3.9070513930102876E-6</v>
      </c>
    </row>
    <row r="57" spans="1:19" ht="12.95" customHeight="1" x14ac:dyDescent="0.2">
      <c r="A57" s="96" t="s">
        <v>168</v>
      </c>
      <c r="B57" s="97" t="s">
        <v>45</v>
      </c>
      <c r="C57" s="98">
        <v>54578.481399999931</v>
      </c>
      <c r="D57" s="98">
        <v>2.9999999999999997E-4</v>
      </c>
      <c r="E57" s="1">
        <f>+(C57-C$7)/C$8</f>
        <v>-766.98937607275525</v>
      </c>
      <c r="F57" s="1">
        <f>ROUND(2*E57,0)/2</f>
        <v>-767</v>
      </c>
      <c r="G57" s="1">
        <f>+C57-(C$7+F57*C$8)</f>
        <v>4.7109999286476523E-3</v>
      </c>
      <c r="M57" s="1">
        <f>+G57</f>
        <v>4.7109999286476523E-3</v>
      </c>
      <c r="O57" s="1">
        <f ca="1">+C$11+C$12*$F57</f>
        <v>6.6876261940327624E-3</v>
      </c>
      <c r="Q57" s="74">
        <f>+C57-15018.5</f>
        <v>39559.981399999931</v>
      </c>
      <c r="S57" s="1">
        <f ca="1">+(O57-G57)^2</f>
        <v>3.9070513930102876E-6</v>
      </c>
    </row>
    <row r="58" spans="1:19" ht="12.95" customHeight="1" x14ac:dyDescent="0.2">
      <c r="A58" s="96" t="s">
        <v>168</v>
      </c>
      <c r="B58" s="97" t="s">
        <v>47</v>
      </c>
      <c r="C58" s="98">
        <v>54829.689199999906</v>
      </c>
      <c r="D58" s="98">
        <v>2.9999999999999997E-4</v>
      </c>
      <c r="E58" s="1">
        <f>+(C58-C$7)/C$8</f>
        <v>-200.48259827323503</v>
      </c>
      <c r="F58" s="1">
        <f>ROUND(2*E58,0)/2</f>
        <v>-200.5</v>
      </c>
      <c r="G58" s="1">
        <f>+C58-(C$7+F58*C$8)</f>
        <v>7.7164999020169489E-3</v>
      </c>
      <c r="M58" s="1">
        <f>+G58</f>
        <v>7.7164999020169489E-3</v>
      </c>
      <c r="O58" s="1">
        <f ca="1">+C$11+C$12*$F58</f>
        <v>7.7385196920796498E-3</v>
      </c>
      <c r="Q58" s="74">
        <f>+C58-15018.5</f>
        <v>39811.189199999906</v>
      </c>
      <c r="S58" s="1">
        <f ca="1">+(O58-G58)^2</f>
        <v>4.8487115440542059E-10</v>
      </c>
    </row>
    <row r="59" spans="1:19" ht="12.95" customHeight="1" x14ac:dyDescent="0.2">
      <c r="A59" s="96" t="s">
        <v>168</v>
      </c>
      <c r="B59" s="97" t="s">
        <v>47</v>
      </c>
      <c r="C59" s="98">
        <v>54829.689199999906</v>
      </c>
      <c r="D59" s="98">
        <v>2.9999999999999997E-4</v>
      </c>
      <c r="E59" s="1">
        <f>+(C59-C$7)/C$8</f>
        <v>-200.48259827323503</v>
      </c>
      <c r="F59" s="1">
        <f>ROUND(2*E59,0)/2</f>
        <v>-200.5</v>
      </c>
      <c r="G59" s="1">
        <f>+C59-(C$7+F59*C$8)</f>
        <v>7.7164999020169489E-3</v>
      </c>
      <c r="M59" s="1">
        <f>+G59</f>
        <v>7.7164999020169489E-3</v>
      </c>
      <c r="O59" s="1">
        <f ca="1">+C$11+C$12*$F59</f>
        <v>7.7385196920796498E-3</v>
      </c>
      <c r="Q59" s="74">
        <f>+C59-15018.5</f>
        <v>39811.189199999906</v>
      </c>
      <c r="S59" s="1">
        <f ca="1">+(O59-G59)^2</f>
        <v>4.8487115440542059E-10</v>
      </c>
    </row>
    <row r="60" spans="1:19" ht="12.95" customHeight="1" x14ac:dyDescent="0.2">
      <c r="A60" s="36" t="s">
        <v>50</v>
      </c>
      <c r="B60" s="37" t="s">
        <v>47</v>
      </c>
      <c r="C60" s="82">
        <v>54832.3514</v>
      </c>
      <c r="D60" s="24"/>
      <c r="E60" s="1">
        <f>+(C60-C$7)/C$8</f>
        <v>-194.47898555137303</v>
      </c>
      <c r="F60" s="1">
        <f>ROUND(2*E60,0)/2</f>
        <v>-194.5</v>
      </c>
      <c r="G60" s="1">
        <f>+C60-(C$7+F60*C$8)</f>
        <v>9.3185000005178154E-3</v>
      </c>
      <c r="K60" s="1">
        <f>+G60</f>
        <v>9.3185000005178154E-3</v>
      </c>
      <c r="O60" s="1">
        <f ca="1">+C$11+C$12*$F60</f>
        <v>7.7496500733475783E-3</v>
      </c>
      <c r="Q60" s="74">
        <f>+C60-15018.5</f>
        <v>39813.8514</v>
      </c>
      <c r="S60" s="1">
        <f ca="1">+(O60-G60)^2</f>
        <v>2.4612900939820581E-6</v>
      </c>
    </row>
    <row r="61" spans="1:19" ht="12.95" customHeight="1" x14ac:dyDescent="0.2">
      <c r="A61" s="96" t="s">
        <v>168</v>
      </c>
      <c r="B61" s="97" t="s">
        <v>47</v>
      </c>
      <c r="C61" s="98">
        <v>54833.678799999878</v>
      </c>
      <c r="D61" s="98">
        <v>2.9999999999999997E-4</v>
      </c>
      <c r="E61" s="1">
        <f>+(C61-C$7)/C$8</f>
        <v>-191.48552317965454</v>
      </c>
      <c r="F61" s="1">
        <f>ROUND(2*E61,0)/2</f>
        <v>-191.5</v>
      </c>
      <c r="G61" s="1">
        <f>+C61-(C$7+F61*C$8)</f>
        <v>6.4194998776656576E-3</v>
      </c>
      <c r="M61" s="1">
        <f>+G61</f>
        <v>6.4194998776656576E-3</v>
      </c>
      <c r="O61" s="1">
        <f ca="1">+C$11+C$12*$F61</f>
        <v>7.7552152639815426E-3</v>
      </c>
      <c r="Q61" s="74">
        <f>+C61-15018.5</f>
        <v>39815.178799999878</v>
      </c>
      <c r="S61" s="1">
        <f ca="1">+(O61-G61)^2</f>
        <v>1.7841355932409938E-6</v>
      </c>
    </row>
    <row r="62" spans="1:19" ht="12.95" customHeight="1" x14ac:dyDescent="0.2">
      <c r="A62" s="96" t="s">
        <v>168</v>
      </c>
      <c r="B62" s="97" t="s">
        <v>47</v>
      </c>
      <c r="C62" s="98">
        <v>54833.678799999878</v>
      </c>
      <c r="D62" s="98">
        <v>2.9999999999999997E-4</v>
      </c>
      <c r="E62" s="1">
        <f>+(C62-C$7)/C$8</f>
        <v>-191.48552317965454</v>
      </c>
      <c r="F62" s="1">
        <f>ROUND(2*E62,0)/2</f>
        <v>-191.5</v>
      </c>
      <c r="G62" s="1">
        <f>+C62-(C$7+F62*C$8)</f>
        <v>6.4194998776656576E-3</v>
      </c>
      <c r="M62" s="1">
        <f>+G62</f>
        <v>6.4194998776656576E-3</v>
      </c>
      <c r="O62" s="1">
        <f ca="1">+C$11+C$12*$F62</f>
        <v>7.7552152639815426E-3</v>
      </c>
      <c r="Q62" s="74">
        <f>+C62-15018.5</f>
        <v>39815.178799999878</v>
      </c>
      <c r="S62" s="1">
        <f ca="1">+(O62-G62)^2</f>
        <v>1.7841355932409938E-6</v>
      </c>
    </row>
    <row r="63" spans="1:19" ht="12.95" customHeight="1" x14ac:dyDescent="0.2">
      <c r="A63" s="96" t="s">
        <v>168</v>
      </c>
      <c r="B63" s="97" t="s">
        <v>45</v>
      </c>
      <c r="C63" s="98">
        <v>54834.788199999835</v>
      </c>
      <c r="D63" s="98">
        <v>2.9999999999999997E-4</v>
      </c>
      <c r="E63" s="1">
        <f>+(C63-C$7)/C$8</f>
        <v>-188.98367960924472</v>
      </c>
      <c r="F63" s="1">
        <f>ROUND(2*E63,0)/2</f>
        <v>-189</v>
      </c>
      <c r="G63" s="1">
        <f>+C63-(C$7+F63*C$8)</f>
        <v>7.2369998306385241E-3</v>
      </c>
      <c r="M63" s="1">
        <f>+G63</f>
        <v>7.2369998306385241E-3</v>
      </c>
      <c r="O63" s="1">
        <f ca="1">+C$11+C$12*$F63</f>
        <v>7.7598529228431789E-3</v>
      </c>
      <c r="Q63" s="74">
        <f>+C63-15018.5</f>
        <v>39816.288199999835</v>
      </c>
      <c r="S63" s="1">
        <f ca="1">+(O63-G63)^2</f>
        <v>2.7337535602796915E-7</v>
      </c>
    </row>
    <row r="64" spans="1:19" ht="12.95" customHeight="1" x14ac:dyDescent="0.2">
      <c r="A64" s="96" t="s">
        <v>168</v>
      </c>
      <c r="B64" s="97" t="s">
        <v>45</v>
      </c>
      <c r="C64" s="98">
        <v>54834.788199999835</v>
      </c>
      <c r="D64" s="98">
        <v>2.9999999999999997E-4</v>
      </c>
      <c r="E64" s="1">
        <f>+(C64-C$7)/C$8</f>
        <v>-188.98367960924472</v>
      </c>
      <c r="F64" s="1">
        <f>ROUND(2*E64,0)/2</f>
        <v>-189</v>
      </c>
      <c r="G64" s="1">
        <f>+C64-(C$7+F64*C$8)</f>
        <v>7.2369998306385241E-3</v>
      </c>
      <c r="M64" s="1">
        <f>+G64</f>
        <v>7.2369998306385241E-3</v>
      </c>
      <c r="O64" s="1">
        <f ca="1">+C$11+C$12*$F64</f>
        <v>7.7598529228431789E-3</v>
      </c>
      <c r="Q64" s="74">
        <f>+C64-15018.5</f>
        <v>39816.288199999835</v>
      </c>
      <c r="S64" s="1">
        <f ca="1">+(O64-G64)^2</f>
        <v>2.7337535602796915E-7</v>
      </c>
    </row>
    <row r="65" spans="1:19" ht="12.95" customHeight="1" x14ac:dyDescent="0.2">
      <c r="A65" s="96" t="s">
        <v>168</v>
      </c>
      <c r="B65" s="97" t="s">
        <v>45</v>
      </c>
      <c r="C65" s="98">
        <v>54835.675499999896</v>
      </c>
      <c r="D65" s="98">
        <v>2.9999999999999997E-4</v>
      </c>
      <c r="E65" s="1">
        <f>+(C65-C$7)/C$8</f>
        <v>-186.98270088176989</v>
      </c>
      <c r="F65" s="1">
        <f>ROUND(2*E65,0)/2</f>
        <v>-187</v>
      </c>
      <c r="G65" s="1">
        <f>+C65-(C$7+F65*C$8)</f>
        <v>7.6709998975275084E-3</v>
      </c>
      <c r="M65" s="1">
        <f>+G65</f>
        <v>7.6709998975275084E-3</v>
      </c>
      <c r="O65" s="1">
        <f ca="1">+C$11+C$12*$F65</f>
        <v>7.7635630499324881E-3</v>
      </c>
      <c r="Q65" s="74">
        <f>+C65-15018.5</f>
        <v>39817.175499999896</v>
      </c>
      <c r="S65" s="1">
        <f ca="1">+(O65-G65)^2</f>
        <v>8.5679371831474863E-9</v>
      </c>
    </row>
    <row r="66" spans="1:19" ht="12.95" customHeight="1" x14ac:dyDescent="0.2">
      <c r="A66" s="96" t="s">
        <v>168</v>
      </c>
      <c r="B66" s="97" t="s">
        <v>45</v>
      </c>
      <c r="C66" s="98">
        <v>54835.675499999896</v>
      </c>
      <c r="D66" s="98">
        <v>2.9999999999999997E-4</v>
      </c>
      <c r="E66" s="1">
        <f>+(C66-C$7)/C$8</f>
        <v>-186.98270088176989</v>
      </c>
      <c r="F66" s="1">
        <f>ROUND(2*E66,0)/2</f>
        <v>-187</v>
      </c>
      <c r="G66" s="1">
        <f>+C66-(C$7+F66*C$8)</f>
        <v>7.6709998975275084E-3</v>
      </c>
      <c r="M66" s="1">
        <f>+G66</f>
        <v>7.6709998975275084E-3</v>
      </c>
      <c r="O66" s="1">
        <f ca="1">+C$11+C$12*$F66</f>
        <v>7.7635630499324881E-3</v>
      </c>
      <c r="Q66" s="74">
        <f>+C66-15018.5</f>
        <v>39817.175499999896</v>
      </c>
      <c r="S66" s="1">
        <f ca="1">+(O66-G66)^2</f>
        <v>8.5679371831474863E-9</v>
      </c>
    </row>
    <row r="67" spans="1:19" ht="12.95" customHeight="1" x14ac:dyDescent="0.2">
      <c r="A67" s="96" t="s">
        <v>168</v>
      </c>
      <c r="B67" s="97" t="s">
        <v>47</v>
      </c>
      <c r="C67" s="98">
        <v>54836.782300000079</v>
      </c>
      <c r="D67" s="98">
        <v>4.0000000000000002E-4</v>
      </c>
      <c r="E67" s="1">
        <f>+(C67-C$7)/C$8</f>
        <v>-184.48672065435494</v>
      </c>
      <c r="F67" s="1">
        <f>ROUND(2*E67,0)/2</f>
        <v>-184.5</v>
      </c>
      <c r="G67" s="1">
        <f>+C67-(C$7+F67*C$8)</f>
        <v>5.8885000762529671E-3</v>
      </c>
      <c r="M67" s="1">
        <f>+G67</f>
        <v>5.8885000762529671E-3</v>
      </c>
      <c r="O67" s="1">
        <f ca="1">+C$11+C$12*$F67</f>
        <v>7.7682007087941252E-3</v>
      </c>
      <c r="Q67" s="74">
        <f>+C67-15018.5</f>
        <v>39818.282300000079</v>
      </c>
      <c r="S67" s="1">
        <f ca="1">+(O67-G67)^2</f>
        <v>3.5332744679756298E-6</v>
      </c>
    </row>
    <row r="68" spans="1:19" ht="12.95" customHeight="1" x14ac:dyDescent="0.2">
      <c r="A68" s="96" t="s">
        <v>168</v>
      </c>
      <c r="B68" s="97" t="s">
        <v>47</v>
      </c>
      <c r="C68" s="98">
        <v>54836.782300000079</v>
      </c>
      <c r="D68" s="98">
        <v>4.0000000000000002E-4</v>
      </c>
      <c r="E68" s="1">
        <f>+(C68-C$7)/C$8</f>
        <v>-184.48672065435494</v>
      </c>
      <c r="F68" s="1">
        <f>ROUND(2*E68,0)/2</f>
        <v>-184.5</v>
      </c>
      <c r="G68" s="1">
        <f>+C68-(C$7+F68*C$8)</f>
        <v>5.8885000762529671E-3</v>
      </c>
      <c r="M68" s="1">
        <f>+G68</f>
        <v>5.8885000762529671E-3</v>
      </c>
      <c r="O68" s="1">
        <f ca="1">+C$11+C$12*$F68</f>
        <v>7.7682007087941252E-3</v>
      </c>
      <c r="Q68" s="74">
        <f>+C68-15018.5</f>
        <v>39818.282300000079</v>
      </c>
      <c r="S68" s="1">
        <f ca="1">+(O68-G68)^2</f>
        <v>3.5332744679756298E-6</v>
      </c>
    </row>
    <row r="69" spans="1:19" ht="12.95" customHeight="1" x14ac:dyDescent="0.2">
      <c r="A69" s="96" t="s">
        <v>168</v>
      </c>
      <c r="B69" s="97" t="s">
        <v>45</v>
      </c>
      <c r="C69" s="98">
        <v>54850.752900000196</v>
      </c>
      <c r="D69" s="98">
        <v>2.0000000000000001E-4</v>
      </c>
      <c r="E69" s="1">
        <f>+(C69-C$7)/C$8</f>
        <v>-152.98117190151748</v>
      </c>
      <c r="F69" s="1">
        <f>ROUND(2*E69,0)/2</f>
        <v>-153</v>
      </c>
      <c r="G69" s="1">
        <f>+C69-(C$7+F69*C$8)</f>
        <v>8.3490001925383694E-3</v>
      </c>
      <c r="M69" s="1">
        <f>+G69</f>
        <v>8.3490001925383694E-3</v>
      </c>
      <c r="O69" s="1">
        <f ca="1">+C$11+C$12*$F69</f>
        <v>7.826635210450749E-3</v>
      </c>
      <c r="Q69" s="74">
        <f>+C69-15018.5</f>
        <v>39832.252900000196</v>
      </c>
      <c r="S69" s="1">
        <f ca="1">+(O69-G69)^2</f>
        <v>2.728651745114E-7</v>
      </c>
    </row>
    <row r="70" spans="1:19" ht="12.95" customHeight="1" x14ac:dyDescent="0.2">
      <c r="A70" s="96" t="s">
        <v>168</v>
      </c>
      <c r="B70" s="97" t="s">
        <v>45</v>
      </c>
      <c r="C70" s="98">
        <v>54850.752900000196</v>
      </c>
      <c r="D70" s="98">
        <v>2.0000000000000001E-4</v>
      </c>
      <c r="E70" s="1">
        <f>+(C70-C$7)/C$8</f>
        <v>-152.98117190151748</v>
      </c>
      <c r="F70" s="1">
        <f>ROUND(2*E70,0)/2</f>
        <v>-153</v>
      </c>
      <c r="G70" s="1">
        <f>+C70-(C$7+F70*C$8)</f>
        <v>8.3490001925383694E-3</v>
      </c>
      <c r="M70" s="1">
        <f>+G70</f>
        <v>8.3490001925383694E-3</v>
      </c>
      <c r="O70" s="1">
        <f ca="1">+C$11+C$12*$F70</f>
        <v>7.826635210450749E-3</v>
      </c>
      <c r="Q70" s="74">
        <f>+C70-15018.5</f>
        <v>39832.252900000196</v>
      </c>
      <c r="S70" s="1">
        <f ca="1">+(O70-G70)^2</f>
        <v>2.728651745114E-7</v>
      </c>
    </row>
    <row r="71" spans="1:19" ht="12.95" customHeight="1" x14ac:dyDescent="0.2">
      <c r="A71" s="96" t="s">
        <v>168</v>
      </c>
      <c r="B71" s="97" t="s">
        <v>47</v>
      </c>
      <c r="C71" s="98">
        <v>54852.745199999772</v>
      </c>
      <c r="D71" s="98">
        <v>8.9999999999999998E-4</v>
      </c>
      <c r="E71" s="1">
        <f>+(C71-C$7)/C$8</f>
        <v>-148.48827218594363</v>
      </c>
      <c r="F71" s="1">
        <f>ROUND(2*E71,0)/2</f>
        <v>-148.5</v>
      </c>
      <c r="G71" s="1">
        <f>+C71-(C$7+F71*C$8)</f>
        <v>5.2004997705807909E-3</v>
      </c>
      <c r="M71" s="1">
        <f>+G71</f>
        <v>5.2004997705807909E-3</v>
      </c>
      <c r="O71" s="1">
        <f ca="1">+C$11+C$12*$F71</f>
        <v>7.8349829964016945E-3</v>
      </c>
      <c r="Q71" s="74">
        <f>+C71-15018.5</f>
        <v>39834.245199999772</v>
      </c>
      <c r="S71" s="1">
        <f ca="1">+(O71-G71)^2</f>
        <v>6.9405018671317144E-6</v>
      </c>
    </row>
    <row r="72" spans="1:19" ht="12.95" customHeight="1" x14ac:dyDescent="0.2">
      <c r="A72" s="96" t="s">
        <v>168</v>
      </c>
      <c r="B72" s="97" t="s">
        <v>47</v>
      </c>
      <c r="C72" s="98">
        <v>54852.745199999772</v>
      </c>
      <c r="D72" s="98">
        <v>8.9999999999999998E-4</v>
      </c>
      <c r="E72" s="1">
        <f>+(C72-C$7)/C$8</f>
        <v>-148.48827218594363</v>
      </c>
      <c r="F72" s="1">
        <f>ROUND(2*E72,0)/2</f>
        <v>-148.5</v>
      </c>
      <c r="G72" s="1">
        <f>+C72-(C$7+F72*C$8)</f>
        <v>5.2004997705807909E-3</v>
      </c>
      <c r="M72" s="1">
        <f>+G72</f>
        <v>5.2004997705807909E-3</v>
      </c>
      <c r="O72" s="1">
        <f ca="1">+C$11+C$12*$F72</f>
        <v>7.8349829964016945E-3</v>
      </c>
      <c r="Q72" s="74">
        <f>+C72-15018.5</f>
        <v>39834.245199999772</v>
      </c>
      <c r="S72" s="1">
        <f ca="1">+(O72-G72)^2</f>
        <v>6.9405018671317144E-6</v>
      </c>
    </row>
    <row r="73" spans="1:19" ht="12.95" customHeight="1" x14ac:dyDescent="0.2">
      <c r="A73" s="96" t="s">
        <v>168</v>
      </c>
      <c r="B73" s="97" t="s">
        <v>47</v>
      </c>
      <c r="C73" s="98">
        <v>54856.737000000197</v>
      </c>
      <c r="D73" s="98">
        <v>1E-3</v>
      </c>
      <c r="E73" s="1">
        <f>+(C73-C$7)/C$8</f>
        <v>-139.48623580068266</v>
      </c>
      <c r="F73" s="1">
        <f>ROUND(2*E73,0)/2</f>
        <v>-139.5</v>
      </c>
      <c r="G73" s="1">
        <f>+C73-(C$7+F73*C$8)</f>
        <v>6.1035001926939003E-3</v>
      </c>
      <c r="M73" s="1">
        <f>+G73</f>
        <v>6.1035001926939003E-3</v>
      </c>
      <c r="O73" s="1">
        <f ca="1">+C$11+C$12*$F73</f>
        <v>7.8516785683035873E-3</v>
      </c>
      <c r="Q73" s="74">
        <f>+C73-15018.5</f>
        <v>39838.237000000197</v>
      </c>
      <c r="S73" s="1">
        <f ca="1">+(O73-G73)^2</f>
        <v>3.0561276329493237E-6</v>
      </c>
    </row>
    <row r="74" spans="1:19" ht="12.95" customHeight="1" x14ac:dyDescent="0.2">
      <c r="A74" s="96" t="s">
        <v>168</v>
      </c>
      <c r="B74" s="97" t="s">
        <v>47</v>
      </c>
      <c r="C74" s="98">
        <v>54856.737000000197</v>
      </c>
      <c r="D74" s="98">
        <v>1E-3</v>
      </c>
      <c r="E74" s="1">
        <f>+(C74-C$7)/C$8</f>
        <v>-139.48623580068266</v>
      </c>
      <c r="F74" s="1">
        <f>ROUND(2*E74,0)/2</f>
        <v>-139.5</v>
      </c>
      <c r="G74" s="1">
        <f>+C74-(C$7+F74*C$8)</f>
        <v>6.1035001926939003E-3</v>
      </c>
      <c r="M74" s="1">
        <f>+G74</f>
        <v>6.1035001926939003E-3</v>
      </c>
      <c r="O74" s="1">
        <f ca="1">+C$11+C$12*$F74</f>
        <v>7.8516785683035873E-3</v>
      </c>
      <c r="Q74" s="74">
        <f>+C74-15018.5</f>
        <v>39838.237000000197</v>
      </c>
      <c r="S74" s="1">
        <f ca="1">+(O74-G74)^2</f>
        <v>3.0561276329493237E-6</v>
      </c>
    </row>
    <row r="75" spans="1:19" ht="12.95" customHeight="1" x14ac:dyDescent="0.2">
      <c r="A75" s="96" t="s">
        <v>168</v>
      </c>
      <c r="B75" s="97" t="s">
        <v>45</v>
      </c>
      <c r="C75" s="98">
        <v>54859.621199999936</v>
      </c>
      <c r="D75" s="98">
        <v>2.0000000000000001E-4</v>
      </c>
      <c r="E75" s="1">
        <f>+(C75-C$7)/C$8</f>
        <v>-132.98198374966597</v>
      </c>
      <c r="F75" s="1">
        <f>ROUND(2*E75,0)/2</f>
        <v>-133</v>
      </c>
      <c r="G75" s="1">
        <f>+C75-(C$7+F75*C$8)</f>
        <v>7.9889999324223027E-3</v>
      </c>
      <c r="M75" s="1">
        <f>+G75</f>
        <v>7.9889999324223027E-3</v>
      </c>
      <c r="O75" s="1">
        <f ca="1">+C$11+C$12*$F75</f>
        <v>7.8637364813438429E-3</v>
      </c>
      <c r="Q75" s="74">
        <f>+C75-15018.5</f>
        <v>39841.121199999936</v>
      </c>
      <c r="S75" s="1">
        <f ca="1">+(O75-G75)^2</f>
        <v>1.5690932176085682E-8</v>
      </c>
    </row>
    <row r="76" spans="1:19" ht="12.95" customHeight="1" x14ac:dyDescent="0.2">
      <c r="A76" s="96" t="s">
        <v>168</v>
      </c>
      <c r="B76" s="97" t="s">
        <v>45</v>
      </c>
      <c r="C76" s="98">
        <v>54859.621199999936</v>
      </c>
      <c r="D76" s="98">
        <v>2.0000000000000001E-4</v>
      </c>
      <c r="E76" s="1">
        <f>+(C76-C$7)/C$8</f>
        <v>-132.98198374966597</v>
      </c>
      <c r="F76" s="1">
        <f>ROUND(2*E76,0)/2</f>
        <v>-133</v>
      </c>
      <c r="G76" s="1">
        <f>+C76-(C$7+F76*C$8)</f>
        <v>7.9889999324223027E-3</v>
      </c>
      <c r="M76" s="1">
        <f>+G76</f>
        <v>7.9889999324223027E-3</v>
      </c>
      <c r="O76" s="1">
        <f ca="1">+C$11+C$12*$F76</f>
        <v>7.8637364813438429E-3</v>
      </c>
      <c r="Q76" s="74">
        <f>+C76-15018.5</f>
        <v>39841.121199999936</v>
      </c>
      <c r="S76" s="1">
        <f ca="1">+(O76-G76)^2</f>
        <v>1.5690932176085682E-8</v>
      </c>
    </row>
    <row r="77" spans="1:19" ht="12.95" customHeight="1" x14ac:dyDescent="0.2">
      <c r="A77" s="96" t="s">
        <v>168</v>
      </c>
      <c r="B77" s="97" t="s">
        <v>47</v>
      </c>
      <c r="C77" s="98">
        <v>54860.727700000163</v>
      </c>
      <c r="D77" s="98">
        <v>2.9999999999999997E-4</v>
      </c>
      <c r="E77" s="1">
        <f>+(C77-C$7)/C$8</f>
        <v>-130.48668006178698</v>
      </c>
      <c r="F77" s="1">
        <f>ROUND(2*E77,0)/2</f>
        <v>-130.5</v>
      </c>
      <c r="G77" s="1">
        <f>+C77-(C$7+F77*C$8)</f>
        <v>5.9065001623821445E-3</v>
      </c>
      <c r="M77" s="1">
        <f>+G77</f>
        <v>5.9065001623821445E-3</v>
      </c>
      <c r="O77" s="1">
        <f ca="1">+C$11+C$12*$F77</f>
        <v>7.8683741402054783E-3</v>
      </c>
      <c r="Q77" s="74">
        <f>+C77-15018.5</f>
        <v>39842.227700000163</v>
      </c>
      <c r="S77" s="1">
        <f ca="1">+(O77-G77)^2</f>
        <v>3.8489495048603514E-6</v>
      </c>
    </row>
    <row r="78" spans="1:19" ht="12.95" customHeight="1" x14ac:dyDescent="0.2">
      <c r="A78" s="96" t="s">
        <v>168</v>
      </c>
      <c r="B78" s="97" t="s">
        <v>47</v>
      </c>
      <c r="C78" s="98">
        <v>54860.727700000163</v>
      </c>
      <c r="D78" s="98">
        <v>2.9999999999999997E-4</v>
      </c>
      <c r="E78" s="1">
        <f>+(C78-C$7)/C$8</f>
        <v>-130.48668006178698</v>
      </c>
      <c r="F78" s="1">
        <f>ROUND(2*E78,0)/2</f>
        <v>-130.5</v>
      </c>
      <c r="G78" s="1">
        <f>+C78-(C$7+F78*C$8)</f>
        <v>5.9065001623821445E-3</v>
      </c>
      <c r="M78" s="1">
        <f>+G78</f>
        <v>5.9065001623821445E-3</v>
      </c>
      <c r="O78" s="1">
        <f ca="1">+C$11+C$12*$F78</f>
        <v>7.8683741402054783E-3</v>
      </c>
      <c r="Q78" s="74">
        <f>+C78-15018.5</f>
        <v>39842.227700000163</v>
      </c>
      <c r="S78" s="1">
        <f ca="1">+(O78-G78)^2</f>
        <v>3.8489495048603514E-6</v>
      </c>
    </row>
    <row r="79" spans="1:19" ht="12.95" customHeight="1" x14ac:dyDescent="0.2">
      <c r="A79" s="96" t="s">
        <v>168</v>
      </c>
      <c r="B79" s="97" t="s">
        <v>45</v>
      </c>
      <c r="C79" s="98">
        <v>54862.725200000219</v>
      </c>
      <c r="D79" s="98">
        <v>4.0000000000000002E-4</v>
      </c>
      <c r="E79" s="1">
        <f>+(C79-C$7)/C$8</f>
        <v>-125.98205365812312</v>
      </c>
      <c r="F79" s="1">
        <f>ROUND(2*E79,0)/2</f>
        <v>-126</v>
      </c>
      <c r="G79" s="1">
        <f>+C79-(C$7+F79*C$8)</f>
        <v>7.9580002202419564E-3</v>
      </c>
      <c r="M79" s="1">
        <f>+G79</f>
        <v>7.9580002202419564E-3</v>
      </c>
      <c r="O79" s="1">
        <f ca="1">+C$11+C$12*$F79</f>
        <v>7.8767219261564256E-3</v>
      </c>
      <c r="Q79" s="74">
        <f>+C79-15018.5</f>
        <v>39844.225200000219</v>
      </c>
      <c r="S79" s="1">
        <f ca="1">+(O79-G79)^2</f>
        <v>6.6061610894540368E-9</v>
      </c>
    </row>
    <row r="80" spans="1:19" ht="12.95" customHeight="1" x14ac:dyDescent="0.2">
      <c r="A80" s="96" t="s">
        <v>168</v>
      </c>
      <c r="B80" s="97" t="s">
        <v>45</v>
      </c>
      <c r="C80" s="98">
        <v>54862.725200000219</v>
      </c>
      <c r="D80" s="98">
        <v>4.0000000000000002E-4</v>
      </c>
      <c r="E80" s="1">
        <f>+(C80-C$7)/C$8</f>
        <v>-125.98205365812312</v>
      </c>
      <c r="F80" s="1">
        <f>ROUND(2*E80,0)/2</f>
        <v>-126</v>
      </c>
      <c r="G80" s="1">
        <f>+C80-(C$7+F80*C$8)</f>
        <v>7.9580002202419564E-3</v>
      </c>
      <c r="M80" s="1">
        <f>+G80</f>
        <v>7.9580002202419564E-3</v>
      </c>
      <c r="O80" s="1">
        <f ca="1">+C$11+C$12*$F80</f>
        <v>7.8767219261564256E-3</v>
      </c>
      <c r="Q80" s="74">
        <f>+C80-15018.5</f>
        <v>39844.225200000219</v>
      </c>
      <c r="S80" s="1">
        <f ca="1">+(O80-G80)^2</f>
        <v>6.6061610894540368E-9</v>
      </c>
    </row>
    <row r="81" spans="1:19" ht="12.95" customHeight="1" x14ac:dyDescent="0.2">
      <c r="A81" s="96" t="s">
        <v>168</v>
      </c>
      <c r="B81" s="97" t="s">
        <v>45</v>
      </c>
      <c r="C81" s="98">
        <v>54892.435300000012</v>
      </c>
      <c r="D81" s="98">
        <v>5.0000000000000001E-4</v>
      </c>
      <c r="E81" s="1">
        <f>+(C81-C$7)/C$8</f>
        <v>-58.981852951831819</v>
      </c>
      <c r="F81" s="1">
        <f>ROUND(2*E81,0)/2</f>
        <v>-59</v>
      </c>
      <c r="G81" s="1">
        <f>+C81-(C$7+F81*C$8)</f>
        <v>8.0470000102650374E-3</v>
      </c>
      <c r="M81" s="1">
        <f>+G81</f>
        <v>8.0470000102650374E-3</v>
      </c>
      <c r="O81" s="1">
        <f ca="1">+C$11+C$12*$F81</f>
        <v>8.0010111836482899E-3</v>
      </c>
      <c r="Q81" s="74">
        <f>+C81-15018.5</f>
        <v>39873.935300000012</v>
      </c>
      <c r="S81" s="1">
        <f ca="1">+(O81-G81)^2</f>
        <v>2.1149721735852681E-9</v>
      </c>
    </row>
    <row r="82" spans="1:19" ht="12.95" customHeight="1" x14ac:dyDescent="0.2">
      <c r="A82" s="96" t="s">
        <v>168</v>
      </c>
      <c r="B82" s="97" t="s">
        <v>45</v>
      </c>
      <c r="C82" s="98">
        <v>54892.435300000012</v>
      </c>
      <c r="D82" s="98">
        <v>5.0000000000000001E-4</v>
      </c>
      <c r="E82" s="1">
        <f>+(C82-C$7)/C$8</f>
        <v>-58.981852951831819</v>
      </c>
      <c r="F82" s="1">
        <f>ROUND(2*E82,0)/2</f>
        <v>-59</v>
      </c>
      <c r="G82" s="1">
        <f>+C82-(C$7+F82*C$8)</f>
        <v>8.0470000102650374E-3</v>
      </c>
      <c r="M82" s="1">
        <f>+G82</f>
        <v>8.0470000102650374E-3</v>
      </c>
      <c r="O82" s="1">
        <f ca="1">+C$11+C$12*$F82</f>
        <v>8.0010111836482899E-3</v>
      </c>
      <c r="Q82" s="74">
        <f>+C82-15018.5</f>
        <v>39873.935300000012</v>
      </c>
      <c r="S82" s="1">
        <f ca="1">+(O82-G82)^2</f>
        <v>2.1149721735852681E-9</v>
      </c>
    </row>
    <row r="83" spans="1:19" ht="12.95" customHeight="1" x14ac:dyDescent="0.2">
      <c r="A83" s="96" t="s">
        <v>168</v>
      </c>
      <c r="B83" s="97" t="s">
        <v>45</v>
      </c>
      <c r="C83" s="98">
        <v>54904.406400000211</v>
      </c>
      <c r="D83" s="98">
        <v>5.0000000000000001E-4</v>
      </c>
      <c r="E83" s="1">
        <f>+(C83-C$7)/C$8</f>
        <v>-31.985440866581214</v>
      </c>
      <c r="F83" s="1">
        <f>ROUND(2*E83,0)/2</f>
        <v>-32</v>
      </c>
      <c r="G83" s="1">
        <f>+C83-(C$7+F83*C$8)</f>
        <v>6.4560002065263689E-3</v>
      </c>
      <c r="M83" s="1">
        <f>+G83</f>
        <v>6.4560002065263689E-3</v>
      </c>
      <c r="O83" s="1">
        <f ca="1">+C$11+C$12*$F83</f>
        <v>8.0510978993539664E-3</v>
      </c>
      <c r="Q83" s="74">
        <f>+C83-15018.5</f>
        <v>39885.906400000211</v>
      </c>
      <c r="S83" s="1">
        <f ca="1">+(O83-G83)^2</f>
        <v>2.544336649663925E-6</v>
      </c>
    </row>
    <row r="84" spans="1:19" ht="12.95" customHeight="1" x14ac:dyDescent="0.2">
      <c r="A84" s="96" t="s">
        <v>168</v>
      </c>
      <c r="B84" s="97" t="s">
        <v>45</v>
      </c>
      <c r="C84" s="98">
        <v>54904.406400000211</v>
      </c>
      <c r="D84" s="98">
        <v>5.0000000000000001E-4</v>
      </c>
      <c r="E84" s="1">
        <f>+(C84-C$7)/C$8</f>
        <v>-31.985440866581214</v>
      </c>
      <c r="F84" s="1">
        <f>ROUND(2*E84,0)/2</f>
        <v>-32</v>
      </c>
      <c r="G84" s="1">
        <f>+C84-(C$7+F84*C$8)</f>
        <v>6.4560002065263689E-3</v>
      </c>
      <c r="M84" s="1">
        <f>+G84</f>
        <v>6.4560002065263689E-3</v>
      </c>
      <c r="O84" s="1">
        <f ca="1">+C$11+C$12*$F84</f>
        <v>8.0510978993539664E-3</v>
      </c>
      <c r="Q84" s="74">
        <f>+C84-15018.5</f>
        <v>39885.906400000211</v>
      </c>
      <c r="S84" s="1">
        <f ca="1">+(O84-G84)^2</f>
        <v>2.544336649663925E-6</v>
      </c>
    </row>
    <row r="85" spans="1:19" ht="12.95" customHeight="1" x14ac:dyDescent="0.2">
      <c r="A85" s="96" t="s">
        <v>168</v>
      </c>
      <c r="B85" s="97" t="s">
        <v>47</v>
      </c>
      <c r="C85" s="98">
        <v>54905.517399999779</v>
      </c>
      <c r="D85" s="98">
        <v>2.9999999999999997E-4</v>
      </c>
      <c r="E85" s="1">
        <f>+(C85-C$7)/C$8</f>
        <v>-29.479989085663092</v>
      </c>
      <c r="F85" s="1">
        <f>ROUND(2*E85,0)/2</f>
        <v>-29.5</v>
      </c>
      <c r="G85" s="1">
        <f>+C85-(C$7+F85*C$8)</f>
        <v>8.8734997771098278E-3</v>
      </c>
      <c r="M85" s="1">
        <f>+G85</f>
        <v>8.8734997771098278E-3</v>
      </c>
      <c r="O85" s="1">
        <f ca="1">+C$11+C$12*$F85</f>
        <v>8.0557355582156036E-3</v>
      </c>
      <c r="Q85" s="74">
        <f>+C85-15018.5</f>
        <v>39887.017399999779</v>
      </c>
      <c r="S85" s="1">
        <f ca="1">+(O85-G85)^2</f>
        <v>6.687383177036807E-7</v>
      </c>
    </row>
    <row r="86" spans="1:19" ht="12.95" customHeight="1" x14ac:dyDescent="0.2">
      <c r="A86" s="96" t="s">
        <v>168</v>
      </c>
      <c r="B86" s="97" t="s">
        <v>47</v>
      </c>
      <c r="C86" s="98">
        <v>54905.517399999779</v>
      </c>
      <c r="D86" s="98">
        <v>2.9999999999999997E-4</v>
      </c>
      <c r="E86" s="1">
        <f>+(C86-C$7)/C$8</f>
        <v>-29.479989085663092</v>
      </c>
      <c r="F86" s="1">
        <f>ROUND(2*E86,0)/2</f>
        <v>-29.5</v>
      </c>
      <c r="G86" s="1">
        <f>+C86-(C$7+F86*C$8)</f>
        <v>8.8734997771098278E-3</v>
      </c>
      <c r="M86" s="1">
        <f>+G86</f>
        <v>8.8734997771098278E-3</v>
      </c>
      <c r="O86" s="1">
        <f ca="1">+C$11+C$12*$F86</f>
        <v>8.0557355582156036E-3</v>
      </c>
      <c r="Q86" s="74">
        <f>+C86-15018.5</f>
        <v>39887.017399999779</v>
      </c>
      <c r="S86" s="1">
        <f ca="1">+(O86-G86)^2</f>
        <v>6.687383177036807E-7</v>
      </c>
    </row>
    <row r="87" spans="1:19" ht="12.95" customHeight="1" x14ac:dyDescent="0.2">
      <c r="A87" s="96" t="s">
        <v>168</v>
      </c>
      <c r="B87" s="97" t="s">
        <v>45</v>
      </c>
      <c r="C87" s="98">
        <v>54906.625299999956</v>
      </c>
      <c r="D87" s="98">
        <v>1E-3</v>
      </c>
      <c r="E87" s="1">
        <f>+(C87-C$7)/C$8</f>
        <v>-26.981528212932997</v>
      </c>
      <c r="F87" s="1">
        <f>ROUND(2*E87,0)/2</f>
        <v>-27</v>
      </c>
      <c r="G87" s="1">
        <f>+C87-(C$7+F87*C$8)</f>
        <v>8.1909999571507797E-3</v>
      </c>
      <c r="M87" s="1">
        <f>+G87</f>
        <v>8.1909999571507797E-3</v>
      </c>
      <c r="O87" s="1">
        <f ca="1">+C$11+C$12*$F87</f>
        <v>8.0603732170772407E-3</v>
      </c>
      <c r="Q87" s="74">
        <f>+C87-15018.5</f>
        <v>39888.125299999956</v>
      </c>
      <c r="S87" s="1">
        <f ca="1">+(O87-G87)^2</f>
        <v>1.7063345222239898E-8</v>
      </c>
    </row>
    <row r="88" spans="1:19" ht="12.95" customHeight="1" x14ac:dyDescent="0.2">
      <c r="A88" s="96" t="s">
        <v>168</v>
      </c>
      <c r="B88" s="97" t="s">
        <v>45</v>
      </c>
      <c r="C88" s="98">
        <v>54906.625299999956</v>
      </c>
      <c r="D88" s="98">
        <v>1E-3</v>
      </c>
      <c r="E88" s="1">
        <f>+(C88-C$7)/C$8</f>
        <v>-26.981528212932997</v>
      </c>
      <c r="F88" s="1">
        <f>ROUND(2*E88,0)/2</f>
        <v>-27</v>
      </c>
      <c r="G88" s="1">
        <f>+C88-(C$7+F88*C$8)</f>
        <v>8.1909999571507797E-3</v>
      </c>
      <c r="M88" s="1">
        <f>+G88</f>
        <v>8.1909999571507797E-3</v>
      </c>
      <c r="O88" s="1">
        <f ca="1">+C$11+C$12*$F88</f>
        <v>8.0603732170772407E-3</v>
      </c>
      <c r="Q88" s="74">
        <f>+C88-15018.5</f>
        <v>39888.125299999956</v>
      </c>
      <c r="S88" s="1">
        <f ca="1">+(O88-G88)^2</f>
        <v>1.7063345222239898E-8</v>
      </c>
    </row>
    <row r="89" spans="1:19" ht="12.95" customHeight="1" x14ac:dyDescent="0.2">
      <c r="A89" s="36" t="s">
        <v>51</v>
      </c>
      <c r="B89" s="37" t="s">
        <v>45</v>
      </c>
      <c r="C89" s="82">
        <v>54907.067600000002</v>
      </c>
      <c r="D89" s="24"/>
      <c r="E89" s="1">
        <f>+(C89-C$7)/C$8</f>
        <v>-25.984083277517527</v>
      </c>
      <c r="F89" s="1">
        <f>ROUND(2*E89,0)/2</f>
        <v>-26</v>
      </c>
      <c r="G89" s="1">
        <f>+C89-(C$7+F89*C$8)</f>
        <v>7.0580000028712675E-3</v>
      </c>
      <c r="K89" s="1">
        <f>+G89</f>
        <v>7.0580000028712675E-3</v>
      </c>
      <c r="O89" s="1">
        <f ca="1">+C$11+C$12*$F89</f>
        <v>8.0622282806218949E-3</v>
      </c>
      <c r="Q89" s="74">
        <f>+C89-15018.5</f>
        <v>39888.567600000002</v>
      </c>
      <c r="S89" s="1">
        <f ca="1">+(O89-G89)^2</f>
        <v>1.0084744338339913E-6</v>
      </c>
    </row>
    <row r="90" spans="1:19" ht="12.95" customHeight="1" x14ac:dyDescent="0.2">
      <c r="A90" s="96" t="s">
        <v>168</v>
      </c>
      <c r="B90" s="97" t="s">
        <v>47</v>
      </c>
      <c r="C90" s="98">
        <v>54907.291000000201</v>
      </c>
      <c r="D90" s="98">
        <v>1.2999999999999999E-3</v>
      </c>
      <c r="E90" s="1">
        <f>+(C90-C$7)/C$8</f>
        <v>-25.480286762149849</v>
      </c>
      <c r="F90" s="1">
        <f>ROUND(2*E90,0)/2</f>
        <v>-25.5</v>
      </c>
      <c r="G90" s="1">
        <f>+C90-(C$7+F90*C$8)</f>
        <v>8.7415001980843954E-3</v>
      </c>
      <c r="M90" s="1">
        <f>+G90</f>
        <v>8.7415001980843954E-3</v>
      </c>
      <c r="O90" s="1">
        <f ca="1">+C$11+C$12*$F90</f>
        <v>8.063155812394222E-3</v>
      </c>
      <c r="Q90" s="74">
        <f>+C90-15018.5</f>
        <v>39888.791000000201</v>
      </c>
      <c r="S90" s="1">
        <f ca="1">+(O90-G90)^2</f>
        <v>4.6015110559737871E-7</v>
      </c>
    </row>
    <row r="91" spans="1:19" ht="12.95" customHeight="1" x14ac:dyDescent="0.2">
      <c r="A91" s="96" t="s">
        <v>168</v>
      </c>
      <c r="B91" s="97" t="s">
        <v>47</v>
      </c>
      <c r="C91" s="98">
        <v>54907.291000000201</v>
      </c>
      <c r="D91" s="98">
        <v>1.2999999999999999E-3</v>
      </c>
      <c r="E91" s="1">
        <f>+(C91-C$7)/C$8</f>
        <v>-25.480286762149849</v>
      </c>
      <c r="F91" s="1">
        <f>ROUND(2*E91,0)/2</f>
        <v>-25.5</v>
      </c>
      <c r="G91" s="1">
        <f>+C91-(C$7+F91*C$8)</f>
        <v>8.7415001980843954E-3</v>
      </c>
      <c r="M91" s="1">
        <f>+G91</f>
        <v>8.7415001980843954E-3</v>
      </c>
      <c r="O91" s="1">
        <f ca="1">+C$11+C$12*$F91</f>
        <v>8.063155812394222E-3</v>
      </c>
      <c r="Q91" s="74">
        <f>+C91-15018.5</f>
        <v>39888.791000000201</v>
      </c>
      <c r="S91" s="1">
        <f ca="1">+(O91-G91)^2</f>
        <v>4.6015110559737871E-7</v>
      </c>
    </row>
    <row r="92" spans="1:19" ht="12.95" customHeight="1" x14ac:dyDescent="0.2">
      <c r="A92" s="96" t="s">
        <v>168</v>
      </c>
      <c r="B92" s="97" t="s">
        <v>45</v>
      </c>
      <c r="C92" s="98">
        <v>54910.61400000006</v>
      </c>
      <c r="D92" s="98">
        <v>5.0000000000000001E-4</v>
      </c>
      <c r="E92" s="1">
        <f>+(C92-C$7)/C$8</f>
        <v>-17.986482737960312</v>
      </c>
      <c r="F92" s="1">
        <f>ROUND(2*E92,0)/2</f>
        <v>-18</v>
      </c>
      <c r="G92" s="1">
        <f>+C92-(C$7+F92*C$8)</f>
        <v>5.9940000573988073E-3</v>
      </c>
      <c r="M92" s="1">
        <f>+G92</f>
        <v>5.9940000573988073E-3</v>
      </c>
      <c r="O92" s="1">
        <f ca="1">+C$11+C$12*$F92</f>
        <v>8.0770687889791335E-3</v>
      </c>
      <c r="Q92" s="74">
        <f>+C92-15018.5</f>
        <v>39892.11400000006</v>
      </c>
      <c r="S92" s="1">
        <f ca="1">+(O92-G92)^2</f>
        <v>4.3391753404876697E-6</v>
      </c>
    </row>
    <row r="93" spans="1:19" ht="12.95" customHeight="1" x14ac:dyDescent="0.2">
      <c r="A93" s="96" t="s">
        <v>168</v>
      </c>
      <c r="B93" s="97" t="s">
        <v>45</v>
      </c>
      <c r="C93" s="98">
        <v>54910.61400000006</v>
      </c>
      <c r="D93" s="98">
        <v>5.0000000000000001E-4</v>
      </c>
      <c r="E93" s="1">
        <f>+(C93-C$7)/C$8</f>
        <v>-17.986482737960312</v>
      </c>
      <c r="F93" s="1">
        <f>ROUND(2*E93,0)/2</f>
        <v>-18</v>
      </c>
      <c r="G93" s="1">
        <f>+C93-(C$7+F93*C$8)</f>
        <v>5.9940000573988073E-3</v>
      </c>
      <c r="M93" s="1">
        <f>+G93</f>
        <v>5.9940000573988073E-3</v>
      </c>
      <c r="O93" s="1">
        <f ca="1">+C$11+C$12*$F93</f>
        <v>8.0770687889791335E-3</v>
      </c>
      <c r="Q93" s="74">
        <f>+C93-15018.5</f>
        <v>39892.11400000006</v>
      </c>
      <c r="S93" s="1">
        <f ca="1">+(O93-G93)^2</f>
        <v>4.3391753404876697E-6</v>
      </c>
    </row>
    <row r="94" spans="1:19" ht="12.95" customHeight="1" x14ac:dyDescent="0.2">
      <c r="A94" s="96" t="s">
        <v>168</v>
      </c>
      <c r="B94" s="97" t="s">
        <v>47</v>
      </c>
      <c r="C94" s="98">
        <v>54911.282199999783</v>
      </c>
      <c r="D94" s="98">
        <v>1.1999999999999999E-3</v>
      </c>
      <c r="E94" s="1">
        <f>+(C94-C$7)/C$8</f>
        <v>-16.479603458061018</v>
      </c>
      <c r="F94" s="1">
        <f>ROUND(2*E94,0)/2</f>
        <v>-16.5</v>
      </c>
      <c r="G94" s="1">
        <f>+C94-(C$7+F94*C$8)</f>
        <v>9.0444997840677388E-3</v>
      </c>
      <c r="M94" s="1">
        <f>+G94</f>
        <v>9.0444997840677388E-3</v>
      </c>
      <c r="O94" s="1">
        <f ca="1">+C$11+C$12*$F94</f>
        <v>8.0798513842961148E-3</v>
      </c>
      <c r="Q94" s="74">
        <f>+C94-15018.5</f>
        <v>39892.782199999783</v>
      </c>
      <c r="S94" s="1">
        <f ca="1">+(O94-G94)^2</f>
        <v>9.3054653518195502E-7</v>
      </c>
    </row>
    <row r="95" spans="1:19" ht="12.95" customHeight="1" x14ac:dyDescent="0.2">
      <c r="A95" s="96" t="s">
        <v>168</v>
      </c>
      <c r="B95" s="97" t="s">
        <v>47</v>
      </c>
      <c r="C95" s="98">
        <v>54911.282199999783</v>
      </c>
      <c r="D95" s="98">
        <v>1.1999999999999999E-3</v>
      </c>
      <c r="E95" s="1">
        <f>+(C95-C$7)/C$8</f>
        <v>-16.479603458061018</v>
      </c>
      <c r="F95" s="1">
        <f>ROUND(2*E95,0)/2</f>
        <v>-16.5</v>
      </c>
      <c r="G95" s="1">
        <f>+C95-(C$7+F95*C$8)</f>
        <v>9.0444997840677388E-3</v>
      </c>
      <c r="M95" s="1">
        <f>+G95</f>
        <v>9.0444997840677388E-3</v>
      </c>
      <c r="O95" s="1">
        <f ca="1">+C$11+C$12*$F95</f>
        <v>8.0798513842961148E-3</v>
      </c>
      <c r="Q95" s="74">
        <f>+C95-15018.5</f>
        <v>39892.782199999783</v>
      </c>
      <c r="S95" s="1">
        <f ca="1">+(O95-G95)^2</f>
        <v>9.3054653518195502E-7</v>
      </c>
    </row>
    <row r="96" spans="1:19" ht="12.95" customHeight="1" x14ac:dyDescent="0.2">
      <c r="A96" s="96" t="s">
        <v>168</v>
      </c>
      <c r="B96" s="97" t="s">
        <v>45</v>
      </c>
      <c r="C96" s="98">
        <v>54911.502199999988</v>
      </c>
      <c r="D96" s="98">
        <v>2.9999999999999997E-4</v>
      </c>
      <c r="E96" s="1">
        <f>+(C96-C$7)/C$8</f>
        <v>-15.983474391877646</v>
      </c>
      <c r="F96" s="1">
        <f>ROUND(2*E96,0)/2</f>
        <v>-16</v>
      </c>
      <c r="G96" s="1">
        <f>+C96-(C$7+F96*C$8)</f>
        <v>7.3279999851365574E-3</v>
      </c>
      <c r="M96" s="1">
        <f>+G96</f>
        <v>7.3279999851365574E-3</v>
      </c>
      <c r="O96" s="1">
        <f ca="1">+C$11+C$12*$F96</f>
        <v>8.0807789160684419E-3</v>
      </c>
      <c r="Q96" s="74">
        <f>+C96-15018.5</f>
        <v>39893.002199999988</v>
      </c>
      <c r="S96" s="1">
        <f ca="1">+(O96-G96)^2</f>
        <v>5.6667611885495089E-7</v>
      </c>
    </row>
    <row r="97" spans="1:19" ht="12.95" customHeight="1" x14ac:dyDescent="0.2">
      <c r="A97" s="96" t="s">
        <v>168</v>
      </c>
      <c r="B97" s="97" t="s">
        <v>45</v>
      </c>
      <c r="C97" s="98">
        <v>54911.502199999988</v>
      </c>
      <c r="D97" s="98">
        <v>2.9999999999999997E-4</v>
      </c>
      <c r="E97" s="1">
        <f>+(C97-C$7)/C$8</f>
        <v>-15.983474391877646</v>
      </c>
      <c r="F97" s="1">
        <f>ROUND(2*E97,0)/2</f>
        <v>-16</v>
      </c>
      <c r="G97" s="1">
        <f>+C97-(C$7+F97*C$8)</f>
        <v>7.3279999851365574E-3</v>
      </c>
      <c r="M97" s="1">
        <f>+G97</f>
        <v>7.3279999851365574E-3</v>
      </c>
      <c r="O97" s="1">
        <f ca="1">+C$11+C$12*$F97</f>
        <v>8.0807789160684419E-3</v>
      </c>
      <c r="Q97" s="74">
        <f>+C97-15018.5</f>
        <v>39893.002199999988</v>
      </c>
      <c r="S97" s="1">
        <f ca="1">+(O97-G97)^2</f>
        <v>5.6667611885495089E-7</v>
      </c>
    </row>
    <row r="98" spans="1:19" ht="12.95" customHeight="1" x14ac:dyDescent="0.2">
      <c r="A98" s="96" t="s">
        <v>168</v>
      </c>
      <c r="B98" s="97" t="s">
        <v>45</v>
      </c>
      <c r="C98" s="98">
        <v>54913.275400000159</v>
      </c>
      <c r="D98" s="98">
        <v>8.0000000000000004E-4</v>
      </c>
      <c r="E98" s="1">
        <f>+(C98-C$7)/C$8</f>
        <v>-11.984674121779079</v>
      </c>
      <c r="F98" s="1">
        <f>ROUND(2*E98,0)/2</f>
        <v>-12</v>
      </c>
      <c r="G98" s="1">
        <f>+C98-(C$7+F98*C$8)</f>
        <v>6.7960001542815007E-3</v>
      </c>
      <c r="M98" s="1">
        <f>+G98</f>
        <v>6.7960001542815007E-3</v>
      </c>
      <c r="O98" s="1">
        <f ca="1">+C$11+C$12*$F98</f>
        <v>8.0881991702470603E-3</v>
      </c>
      <c r="Q98" s="74">
        <f>+C98-15018.5</f>
        <v>39894.775400000159</v>
      </c>
      <c r="S98" s="1">
        <f ca="1">+(O98-G98)^2</f>
        <v>1.6697782968623604E-6</v>
      </c>
    </row>
    <row r="99" spans="1:19" ht="12.95" customHeight="1" x14ac:dyDescent="0.2">
      <c r="A99" s="96" t="s">
        <v>168</v>
      </c>
      <c r="B99" s="97" t="s">
        <v>45</v>
      </c>
      <c r="C99" s="98">
        <v>54913.275400000159</v>
      </c>
      <c r="D99" s="98">
        <v>8.0000000000000004E-4</v>
      </c>
      <c r="E99" s="1">
        <f>+(C99-C$7)/C$8</f>
        <v>-11.984674121779079</v>
      </c>
      <c r="F99" s="1">
        <f>ROUND(2*E99,0)/2</f>
        <v>-12</v>
      </c>
      <c r="G99" s="1">
        <f>+C99-(C$7+F99*C$8)</f>
        <v>6.7960001542815007E-3</v>
      </c>
      <c r="M99" s="1">
        <f>+G99</f>
        <v>6.7960001542815007E-3</v>
      </c>
      <c r="O99" s="1">
        <f ca="1">+C$11+C$12*$F99</f>
        <v>8.0881991702470603E-3</v>
      </c>
      <c r="Q99" s="74">
        <f>+C99-15018.5</f>
        <v>39894.775400000159</v>
      </c>
      <c r="S99" s="1">
        <f ca="1">+(O99-G99)^2</f>
        <v>1.6697782968623604E-6</v>
      </c>
    </row>
    <row r="100" spans="1:19" ht="12.95" customHeight="1" x14ac:dyDescent="0.2">
      <c r="A100" s="96" t="s">
        <v>168</v>
      </c>
      <c r="B100" s="97" t="s">
        <v>47</v>
      </c>
      <c r="C100" s="98">
        <v>54913.499499999918</v>
      </c>
      <c r="D100" s="98">
        <v>6.9999999999999999E-4</v>
      </c>
      <c r="E100" s="1">
        <f>+(C100-C$7)/C$8</f>
        <v>-11.479299014921118</v>
      </c>
      <c r="F100" s="1">
        <f>ROUND(2*E100,0)/2</f>
        <v>-11.5</v>
      </c>
      <c r="G100" s="1">
        <f>+C100-(C$7+F100*C$8)</f>
        <v>9.1794999170815572E-3</v>
      </c>
      <c r="M100" s="1">
        <f>+G100</f>
        <v>9.1794999170815572E-3</v>
      </c>
      <c r="O100" s="1">
        <f ca="1">+C$11+C$12*$F100</f>
        <v>8.0891267020193891E-3</v>
      </c>
      <c r="Q100" s="74">
        <f>+C100-15018.5</f>
        <v>39894.999499999918</v>
      </c>
      <c r="S100" s="1">
        <f ca="1">+(O100-G100)^2</f>
        <v>1.1889137481250092E-6</v>
      </c>
    </row>
    <row r="101" spans="1:19" ht="12.95" customHeight="1" x14ac:dyDescent="0.2">
      <c r="A101" s="96" t="s">
        <v>168</v>
      </c>
      <c r="B101" s="97" t="s">
        <v>47</v>
      </c>
      <c r="C101" s="98">
        <v>54913.499499999918</v>
      </c>
      <c r="D101" s="98">
        <v>6.9999999999999999E-4</v>
      </c>
      <c r="E101" s="1">
        <f>+(C101-C$7)/C$8</f>
        <v>-11.479299014921118</v>
      </c>
      <c r="F101" s="1">
        <f>ROUND(2*E101,0)/2</f>
        <v>-11.5</v>
      </c>
      <c r="G101" s="1">
        <f>+C101-(C$7+F101*C$8)</f>
        <v>9.1794999170815572E-3</v>
      </c>
      <c r="M101" s="1">
        <f>+G101</f>
        <v>9.1794999170815572E-3</v>
      </c>
      <c r="O101" s="1">
        <f ca="1">+C$11+C$12*$F101</f>
        <v>8.0891267020193891E-3</v>
      </c>
      <c r="Q101" s="74">
        <f>+C101-15018.5</f>
        <v>39894.999499999918</v>
      </c>
      <c r="S101" s="1">
        <f ca="1">+(O101-G101)^2</f>
        <v>1.1889137481250092E-6</v>
      </c>
    </row>
    <row r="102" spans="1:19" ht="12.95" customHeight="1" x14ac:dyDescent="0.2">
      <c r="A102" s="96" t="s">
        <v>168</v>
      </c>
      <c r="B102" s="97" t="s">
        <v>47</v>
      </c>
      <c r="C102" s="98">
        <v>54914.386200000066</v>
      </c>
      <c r="D102" s="98">
        <v>2.9999999999999997E-4</v>
      </c>
      <c r="E102" s="1">
        <f>+(C102-C$7)/C$8</f>
        <v>-9.4796733665181652</v>
      </c>
      <c r="F102" s="1">
        <f>ROUND(2*E102,0)/2</f>
        <v>-9.5</v>
      </c>
      <c r="G102" s="1">
        <f>+C102-(C$7+F102*C$8)</f>
        <v>9.0135000646114349E-3</v>
      </c>
      <c r="M102" s="1">
        <f>+G102</f>
        <v>9.0135000646114349E-3</v>
      </c>
      <c r="O102" s="1">
        <f ca="1">+C$11+C$12*$F102</f>
        <v>8.0928368291086974E-3</v>
      </c>
      <c r="Q102" s="74">
        <f>+C102-15018.5</f>
        <v>39895.886200000066</v>
      </c>
      <c r="S102" s="1">
        <f ca="1">+(O102-G102)^2</f>
        <v>8.4762079320636908E-7</v>
      </c>
    </row>
    <row r="103" spans="1:19" ht="12.95" customHeight="1" x14ac:dyDescent="0.2">
      <c r="A103" s="96" t="s">
        <v>168</v>
      </c>
      <c r="B103" s="97" t="s">
        <v>47</v>
      </c>
      <c r="C103" s="98">
        <v>54914.386200000066</v>
      </c>
      <c r="D103" s="98">
        <v>2.9999999999999997E-4</v>
      </c>
      <c r="E103" s="1">
        <f>+(C103-C$7)/C$8</f>
        <v>-9.4796733665181652</v>
      </c>
      <c r="F103" s="1">
        <f>ROUND(2*E103,0)/2</f>
        <v>-9.5</v>
      </c>
      <c r="G103" s="1">
        <f>+C103-(C$7+F103*C$8)</f>
        <v>9.0135000646114349E-3</v>
      </c>
      <c r="M103" s="1">
        <f>+G103</f>
        <v>9.0135000646114349E-3</v>
      </c>
      <c r="O103" s="1">
        <f ca="1">+C$11+C$12*$F103</f>
        <v>8.0928368291086974E-3</v>
      </c>
      <c r="Q103" s="74">
        <f>+C103-15018.5</f>
        <v>39895.886200000066</v>
      </c>
      <c r="S103" s="1">
        <f ca="1">+(O103-G103)^2</f>
        <v>8.4762079320636908E-7</v>
      </c>
    </row>
    <row r="104" spans="1:19" ht="12.95" customHeight="1" x14ac:dyDescent="0.2">
      <c r="A104" s="96" t="s">
        <v>168</v>
      </c>
      <c r="B104" s="97" t="s">
        <v>47</v>
      </c>
      <c r="C104" s="98">
        <v>54915.270200000145</v>
      </c>
      <c r="D104" s="98">
        <v>1.1000000000000001E-3</v>
      </c>
      <c r="E104" s="1">
        <f>+(C104-C$7)/C$8</f>
        <v>-7.4861365749888229</v>
      </c>
      <c r="F104" s="1">
        <f>ROUND(2*E104,0)/2</f>
        <v>-7.5</v>
      </c>
      <c r="G104" s="1">
        <f>+C104-(C$7+F104*C$8)</f>
        <v>6.147500142105855E-3</v>
      </c>
      <c r="M104" s="1">
        <f>+G104</f>
        <v>6.147500142105855E-3</v>
      </c>
      <c r="O104" s="1">
        <f ca="1">+C$11+C$12*$F104</f>
        <v>8.0965469561980075E-3</v>
      </c>
      <c r="Q104" s="74">
        <f>+C104-15018.5</f>
        <v>39896.770200000145</v>
      </c>
      <c r="S104" s="1">
        <f ca="1">+(O104-G104)^2</f>
        <v>3.7987834835227695E-6</v>
      </c>
    </row>
    <row r="105" spans="1:19" ht="12.95" customHeight="1" x14ac:dyDescent="0.2">
      <c r="A105" s="96" t="s">
        <v>168</v>
      </c>
      <c r="B105" s="97" t="s">
        <v>47</v>
      </c>
      <c r="C105" s="98">
        <v>54915.270200000145</v>
      </c>
      <c r="D105" s="98">
        <v>1.1000000000000001E-3</v>
      </c>
      <c r="E105" s="1">
        <f>+(C105-C$7)/C$8</f>
        <v>-7.4861365749888229</v>
      </c>
      <c r="F105" s="1">
        <f>ROUND(2*E105,0)/2</f>
        <v>-7.5</v>
      </c>
      <c r="G105" s="1">
        <f>+C105-(C$7+F105*C$8)</f>
        <v>6.147500142105855E-3</v>
      </c>
      <c r="M105" s="1">
        <f>+G105</f>
        <v>6.147500142105855E-3</v>
      </c>
      <c r="O105" s="1">
        <f ca="1">+C$11+C$12*$F105</f>
        <v>8.0965469561980075E-3</v>
      </c>
      <c r="Q105" s="74">
        <f>+C105-15018.5</f>
        <v>39896.770200000145</v>
      </c>
      <c r="S105" s="1">
        <f ca="1">+(O105-G105)^2</f>
        <v>3.7987834835227695E-6</v>
      </c>
    </row>
    <row r="106" spans="1:19" ht="12.95" customHeight="1" x14ac:dyDescent="0.2">
      <c r="A106" s="96" t="s">
        <v>168</v>
      </c>
      <c r="B106" s="97" t="s">
        <v>47</v>
      </c>
      <c r="C106" s="98">
        <v>54919.259300000034</v>
      </c>
      <c r="D106" s="98">
        <v>6.9999999999999999E-4</v>
      </c>
      <c r="E106" s="1">
        <f>+(C106-C$7)/C$8</f>
        <v>1.5098109523484105</v>
      </c>
      <c r="F106" s="1">
        <f>ROUND(2*E106,0)/2</f>
        <v>1.5</v>
      </c>
      <c r="G106" s="1">
        <f>+C106-(C$7+F106*C$8)</f>
        <v>4.3505000357981771E-3</v>
      </c>
      <c r="M106" s="1">
        <f>+G106</f>
        <v>4.3505000357981771E-3</v>
      </c>
      <c r="O106" s="1">
        <f ca="1">+C$11+C$12*$F106</f>
        <v>8.1132425280998986E-3</v>
      </c>
      <c r="Q106" s="74">
        <f>+C106-15018.5</f>
        <v>39900.759300000034</v>
      </c>
      <c r="S106" s="1">
        <f ca="1">+(O106-G106)^2</f>
        <v>1.415823106337297E-5</v>
      </c>
    </row>
    <row r="107" spans="1:19" ht="12.95" customHeight="1" x14ac:dyDescent="0.2">
      <c r="A107" s="96" t="s">
        <v>168</v>
      </c>
      <c r="B107" s="97" t="s">
        <v>47</v>
      </c>
      <c r="C107" s="98">
        <v>54919.259300000034</v>
      </c>
      <c r="D107" s="98">
        <v>6.9999999999999999E-4</v>
      </c>
      <c r="E107" s="1">
        <f>+(C107-C$7)/C$8</f>
        <v>1.5098109523484105</v>
      </c>
      <c r="F107" s="1">
        <f>ROUND(2*E107,0)/2</f>
        <v>1.5</v>
      </c>
      <c r="G107" s="1">
        <f>+C107-(C$7+F107*C$8)</f>
        <v>4.3505000357981771E-3</v>
      </c>
      <c r="M107" s="1">
        <f>+G107</f>
        <v>4.3505000357981771E-3</v>
      </c>
      <c r="O107" s="1">
        <f ca="1">+C$11+C$12*$F107</f>
        <v>8.1132425280998986E-3</v>
      </c>
      <c r="Q107" s="74">
        <f>+C107-15018.5</f>
        <v>39900.759300000034</v>
      </c>
      <c r="S107" s="1">
        <f ca="1">+(O107-G107)^2</f>
        <v>1.415823106337297E-5</v>
      </c>
    </row>
    <row r="108" spans="1:19" ht="12.95" customHeight="1" x14ac:dyDescent="0.2">
      <c r="A108" s="96" t="s">
        <v>168</v>
      </c>
      <c r="B108" s="97" t="s">
        <v>45</v>
      </c>
      <c r="C108" s="98">
        <v>54919.483800000045</v>
      </c>
      <c r="D108" s="98">
        <v>2.9999999999999997E-4</v>
      </c>
      <c r="E108" s="1">
        <f>+(C108-C$7)/C$8</f>
        <v>2.0160881126210466</v>
      </c>
      <c r="F108" s="1">
        <f>ROUND(2*E108,0)/2</f>
        <v>2</v>
      </c>
      <c r="G108" s="1">
        <f>+C108-(C$7+F108*C$8)</f>
        <v>7.1340000431519002E-3</v>
      </c>
      <c r="M108" s="1">
        <f>+G108</f>
        <v>7.1340000431519002E-3</v>
      </c>
      <c r="O108" s="1">
        <f ca="1">+C$11+C$12*$F108</f>
        <v>8.1141700598722274E-3</v>
      </c>
      <c r="Q108" s="74">
        <f>+C108-15018.5</f>
        <v>39900.983800000045</v>
      </c>
      <c r="S108" s="1">
        <f ca="1">+(O108-G108)^2</f>
        <v>9.6073326167752643E-7</v>
      </c>
    </row>
    <row r="109" spans="1:19" ht="12.95" customHeight="1" x14ac:dyDescent="0.2">
      <c r="A109" s="96" t="s">
        <v>168</v>
      </c>
      <c r="B109" s="97" t="s">
        <v>45</v>
      </c>
      <c r="C109" s="98">
        <v>54919.483800000045</v>
      </c>
      <c r="D109" s="98">
        <v>2.9999999999999997E-4</v>
      </c>
      <c r="E109" s="1">
        <f>+(C109-C$7)/C$8</f>
        <v>2.0160881126210466</v>
      </c>
      <c r="F109" s="1">
        <f>ROUND(2*E109,0)/2</f>
        <v>2</v>
      </c>
      <c r="G109" s="1">
        <f>+C109-(C$7+F109*C$8)</f>
        <v>7.1340000431519002E-3</v>
      </c>
      <c r="M109" s="1">
        <f>+G109</f>
        <v>7.1340000431519002E-3</v>
      </c>
      <c r="O109" s="1">
        <f ca="1">+C$11+C$12*$F109</f>
        <v>8.1141700598722274E-3</v>
      </c>
      <c r="Q109" s="74">
        <f>+C109-15018.5</f>
        <v>39900.983800000045</v>
      </c>
      <c r="S109" s="1">
        <f ca="1">+(O109-G109)^2</f>
        <v>9.6073326167752643E-7</v>
      </c>
    </row>
    <row r="110" spans="1:19" ht="12.95" customHeight="1" x14ac:dyDescent="0.2">
      <c r="A110" s="96" t="s">
        <v>168</v>
      </c>
      <c r="B110" s="97" t="s">
        <v>47</v>
      </c>
      <c r="C110" s="98">
        <v>54921.480200000107</v>
      </c>
      <c r="D110" s="98">
        <v>1.1000000000000001E-3</v>
      </c>
      <c r="E110" s="1">
        <f>+(C110-C$7)/C$8</f>
        <v>6.5182338709697483</v>
      </c>
      <c r="F110" s="1">
        <f>ROUND(2*E110,0)/2</f>
        <v>6.5</v>
      </c>
      <c r="G110" s="1">
        <f>+C110-(C$7+F110*C$8)</f>
        <v>8.0855001069721766E-3</v>
      </c>
      <c r="M110" s="1">
        <f>+G110</f>
        <v>8.0855001069721766E-3</v>
      </c>
      <c r="O110" s="1">
        <f ca="1">+C$11+C$12*$F110</f>
        <v>8.1225178458231729E-3</v>
      </c>
      <c r="Q110" s="74">
        <f>+C110-15018.5</f>
        <v>39902.980200000107</v>
      </c>
      <c r="S110" s="1">
        <f ca="1">+(O110-G110)^2</f>
        <v>1.3703129896405616E-9</v>
      </c>
    </row>
    <row r="111" spans="1:19" ht="12.95" customHeight="1" x14ac:dyDescent="0.2">
      <c r="A111" s="96" t="s">
        <v>168</v>
      </c>
      <c r="B111" s="97" t="s">
        <v>47</v>
      </c>
      <c r="C111" s="98">
        <v>54921.480200000107</v>
      </c>
      <c r="D111" s="98">
        <v>1.1000000000000001E-3</v>
      </c>
      <c r="E111" s="1">
        <f>+(C111-C$7)/C$8</f>
        <v>6.5182338709697483</v>
      </c>
      <c r="F111" s="1">
        <f>ROUND(2*E111,0)/2</f>
        <v>6.5</v>
      </c>
      <c r="G111" s="1">
        <f>+C111-(C$7+F111*C$8)</f>
        <v>8.0855001069721766E-3</v>
      </c>
      <c r="M111" s="1">
        <f>+G111</f>
        <v>8.0855001069721766E-3</v>
      </c>
      <c r="O111" s="1">
        <f ca="1">+C$11+C$12*$F111</f>
        <v>8.1225178458231729E-3</v>
      </c>
      <c r="Q111" s="74">
        <f>+C111-15018.5</f>
        <v>39902.980200000107</v>
      </c>
      <c r="S111" s="1">
        <f ca="1">+(O111-G111)^2</f>
        <v>1.3703129896405616E-9</v>
      </c>
    </row>
    <row r="112" spans="1:19" ht="12.95" customHeight="1" x14ac:dyDescent="0.2">
      <c r="A112" s="96" t="s">
        <v>168</v>
      </c>
      <c r="B112" s="97" t="s">
        <v>47</v>
      </c>
      <c r="C112" s="98">
        <v>54922.367899999954</v>
      </c>
      <c r="D112" s="98">
        <v>5.9999999999999995E-4</v>
      </c>
      <c r="E112" s="1">
        <f>+(C112-C$7)/C$8</f>
        <v>8.5201146508091323</v>
      </c>
      <c r="F112" s="1">
        <f>ROUND(2*E112,0)/2</f>
        <v>8.5</v>
      </c>
      <c r="G112" s="1">
        <f>+C112-(C$7+F112*C$8)</f>
        <v>8.9194999527535401E-3</v>
      </c>
      <c r="M112" s="1">
        <f>+G112</f>
        <v>8.9194999527535401E-3</v>
      </c>
      <c r="O112" s="1">
        <f ca="1">+C$11+C$12*$F112</f>
        <v>8.126227972912483E-3</v>
      </c>
      <c r="Q112" s="74">
        <f>+C112-15018.5</f>
        <v>39903.867899999954</v>
      </c>
      <c r="S112" s="1">
        <f ca="1">+(O112-G112)^2</f>
        <v>6.292804340009506E-7</v>
      </c>
    </row>
    <row r="113" spans="1:19" ht="12.95" customHeight="1" x14ac:dyDescent="0.2">
      <c r="A113" s="96" t="s">
        <v>168</v>
      </c>
      <c r="B113" s="97" t="s">
        <v>47</v>
      </c>
      <c r="C113" s="98">
        <v>54922.367899999954</v>
      </c>
      <c r="D113" s="98">
        <v>5.9999999999999995E-4</v>
      </c>
      <c r="E113" s="1">
        <f>+(C113-C$7)/C$8</f>
        <v>8.5201146508091323</v>
      </c>
      <c r="F113" s="1">
        <f>ROUND(2*E113,0)/2</f>
        <v>8.5</v>
      </c>
      <c r="G113" s="1">
        <f>+C113-(C$7+F113*C$8)</f>
        <v>8.9194999527535401E-3</v>
      </c>
      <c r="M113" s="1">
        <f>+G113</f>
        <v>8.9194999527535401E-3</v>
      </c>
      <c r="O113" s="1">
        <f ca="1">+C$11+C$12*$F113</f>
        <v>8.126227972912483E-3</v>
      </c>
      <c r="Q113" s="74">
        <f>+C113-15018.5</f>
        <v>39903.867899999954</v>
      </c>
      <c r="S113" s="1">
        <f ca="1">+(O113-G113)^2</f>
        <v>6.292804340009506E-7</v>
      </c>
    </row>
    <row r="114" spans="1:19" ht="12.95" customHeight="1" x14ac:dyDescent="0.2">
      <c r="A114" s="96" t="s">
        <v>168</v>
      </c>
      <c r="B114" s="97" t="s">
        <v>47</v>
      </c>
      <c r="C114" s="98">
        <v>54923.254999999888</v>
      </c>
      <c r="D114" s="98">
        <v>6.9999999999999999E-4</v>
      </c>
      <c r="E114" s="1">
        <f>+(C114-C$7)/C$8</f>
        <v>10.520642351576633</v>
      </c>
      <c r="F114" s="1">
        <f>ROUND(2*E114,0)/2</f>
        <v>10.5</v>
      </c>
      <c r="G114" s="1">
        <f>+C114-(C$7+F114*C$8)</f>
        <v>9.1534998864517547E-3</v>
      </c>
      <c r="M114" s="1">
        <f>+G114</f>
        <v>9.1534998864517547E-3</v>
      </c>
      <c r="O114" s="1">
        <f ca="1">+C$11+C$12*$F114</f>
        <v>8.1299381000017913E-3</v>
      </c>
      <c r="Q114" s="74">
        <f>+C114-15018.5</f>
        <v>39904.754999999888</v>
      </c>
      <c r="S114" s="1">
        <f ca="1">+(O114-G114)^2</f>
        <v>1.0476787306806404E-6</v>
      </c>
    </row>
    <row r="115" spans="1:19" ht="12.95" customHeight="1" x14ac:dyDescent="0.2">
      <c r="A115" s="96" t="s">
        <v>168</v>
      </c>
      <c r="B115" s="97" t="s">
        <v>47</v>
      </c>
      <c r="C115" s="98">
        <v>54923.254999999888</v>
      </c>
      <c r="D115" s="98">
        <v>6.9999999999999999E-4</v>
      </c>
      <c r="E115" s="1">
        <f>+(C115-C$7)/C$8</f>
        <v>10.520642351576633</v>
      </c>
      <c r="F115" s="1">
        <f>ROUND(2*E115,0)/2</f>
        <v>10.5</v>
      </c>
      <c r="G115" s="1">
        <f>+C115-(C$7+F115*C$8)</f>
        <v>9.1534998864517547E-3</v>
      </c>
      <c r="M115" s="1">
        <f>+G115</f>
        <v>9.1534998864517547E-3</v>
      </c>
      <c r="O115" s="1">
        <f ca="1">+C$11+C$12*$F115</f>
        <v>8.1299381000017913E-3</v>
      </c>
      <c r="Q115" s="74">
        <f>+C115-15018.5</f>
        <v>39904.754999999888</v>
      </c>
      <c r="S115" s="1">
        <f ca="1">+(O115-G115)^2</f>
        <v>1.0476787306806404E-6</v>
      </c>
    </row>
    <row r="116" spans="1:19" ht="12.95" customHeight="1" x14ac:dyDescent="0.2">
      <c r="A116" s="96" t="s">
        <v>168</v>
      </c>
      <c r="B116" s="97" t="s">
        <v>45</v>
      </c>
      <c r="C116" s="98">
        <v>54923.474599999841</v>
      </c>
      <c r="D116" s="98">
        <v>2.9999999999999997E-4</v>
      </c>
      <c r="E116" s="1">
        <f>+(C116-C$7)/C$8</f>
        <v>11.015869364345329</v>
      </c>
      <c r="F116" s="1">
        <f>ROUND(2*E116,0)/2</f>
        <v>11</v>
      </c>
      <c r="G116" s="1">
        <f>+C116-(C$7+F116*C$8)</f>
        <v>7.0369998429669067E-3</v>
      </c>
      <c r="M116" s="1">
        <f>+G116</f>
        <v>7.0369998429669067E-3</v>
      </c>
      <c r="O116" s="1">
        <f ca="1">+C$11+C$12*$F116</f>
        <v>8.1308656317741184E-3</v>
      </c>
      <c r="Q116" s="74">
        <f>+C116-15018.5</f>
        <v>39904.974599999841</v>
      </c>
      <c r="S116" s="1">
        <f ca="1">+(O116-G116)^2</f>
        <v>1.1965423639228235E-6</v>
      </c>
    </row>
    <row r="117" spans="1:19" ht="12.95" customHeight="1" x14ac:dyDescent="0.2">
      <c r="A117" s="96" t="s">
        <v>168</v>
      </c>
      <c r="B117" s="97" t="s">
        <v>45</v>
      </c>
      <c r="C117" s="98">
        <v>54923.474599999841</v>
      </c>
      <c r="D117" s="98">
        <v>2.9999999999999997E-4</v>
      </c>
      <c r="E117" s="1">
        <f>+(C117-C$7)/C$8</f>
        <v>11.015869364345329</v>
      </c>
      <c r="F117" s="1">
        <f>ROUND(2*E117,0)/2</f>
        <v>11</v>
      </c>
      <c r="G117" s="1">
        <f>+C117-(C$7+F117*C$8)</f>
        <v>7.0369998429669067E-3</v>
      </c>
      <c r="M117" s="1">
        <f>+G117</f>
        <v>7.0369998429669067E-3</v>
      </c>
      <c r="O117" s="1">
        <f ca="1">+C$11+C$12*$F117</f>
        <v>8.1308656317741184E-3</v>
      </c>
      <c r="Q117" s="74">
        <f>+C117-15018.5</f>
        <v>39904.974599999841</v>
      </c>
      <c r="S117" s="1">
        <f ca="1">+(O117-G117)^2</f>
        <v>1.1965423639228235E-6</v>
      </c>
    </row>
    <row r="118" spans="1:19" ht="12.95" customHeight="1" x14ac:dyDescent="0.2">
      <c r="A118" s="96" t="s">
        <v>168</v>
      </c>
      <c r="B118" s="97" t="s">
        <v>47</v>
      </c>
      <c r="C118" s="98">
        <v>54925.471799999941</v>
      </c>
      <c r="D118" s="98">
        <v>4.0000000000000002E-4</v>
      </c>
      <c r="E118" s="1">
        <f>+(C118-C$7)/C$8</f>
        <v>15.519819228473253</v>
      </c>
      <c r="F118" s="1">
        <f>ROUND(2*E118,0)/2</f>
        <v>15.5</v>
      </c>
      <c r="G118" s="1">
        <f>+C118-(C$7+F118*C$8)</f>
        <v>8.7884999375091866E-3</v>
      </c>
      <c r="M118" s="1">
        <f>+G118</f>
        <v>8.7884999375091866E-3</v>
      </c>
      <c r="O118" s="1">
        <f ca="1">+C$11+C$12*$F118</f>
        <v>8.1392134177250657E-3</v>
      </c>
      <c r="Q118" s="74">
        <f>+C118-15018.5</f>
        <v>39906.971799999941</v>
      </c>
      <c r="S118" s="1">
        <f ca="1">+(O118-G118)^2</f>
        <v>4.2157298477337566E-7</v>
      </c>
    </row>
    <row r="119" spans="1:19" ht="12.95" customHeight="1" x14ac:dyDescent="0.2">
      <c r="A119" s="96" t="s">
        <v>168</v>
      </c>
      <c r="B119" s="97" t="s">
        <v>47</v>
      </c>
      <c r="C119" s="98">
        <v>54925.471799999941</v>
      </c>
      <c r="D119" s="98">
        <v>4.0000000000000002E-4</v>
      </c>
      <c r="E119" s="1">
        <f>+(C119-C$7)/C$8</f>
        <v>15.519819228473253</v>
      </c>
      <c r="F119" s="1">
        <f>ROUND(2*E119,0)/2</f>
        <v>15.5</v>
      </c>
      <c r="G119" s="1">
        <f>+C119-(C$7+F119*C$8)</f>
        <v>8.7884999375091866E-3</v>
      </c>
      <c r="M119" s="1">
        <f>+G119</f>
        <v>8.7884999375091866E-3</v>
      </c>
      <c r="O119" s="1">
        <f ca="1">+C$11+C$12*$F119</f>
        <v>8.1392134177250657E-3</v>
      </c>
      <c r="Q119" s="74">
        <f>+C119-15018.5</f>
        <v>39906.971799999941</v>
      </c>
      <c r="S119" s="1">
        <f ca="1">+(O119-G119)^2</f>
        <v>4.2157298477337566E-7</v>
      </c>
    </row>
    <row r="120" spans="1:19" ht="12.95" customHeight="1" x14ac:dyDescent="0.2">
      <c r="A120" s="96" t="s">
        <v>168</v>
      </c>
      <c r="B120" s="97" t="s">
        <v>47</v>
      </c>
      <c r="C120" s="98">
        <v>54933.453799999785</v>
      </c>
      <c r="D120" s="98">
        <v>2.9999999999999997E-4</v>
      </c>
      <c r="E120" s="1">
        <f>+(C120-C$7)/C$8</f>
        <v>33.520283785336495</v>
      </c>
      <c r="F120" s="1">
        <f>ROUND(2*E120,0)/2</f>
        <v>33.5</v>
      </c>
      <c r="G120" s="1">
        <f>+C120-(C$7+F120*C$8)</f>
        <v>8.9944997816928662E-3</v>
      </c>
      <c r="M120" s="1">
        <f>+G120</f>
        <v>8.9944997816928662E-3</v>
      </c>
      <c r="O120" s="1">
        <f ca="1">+C$11+C$12*$F120</f>
        <v>8.1726045615288494E-3</v>
      </c>
      <c r="Q120" s="74">
        <f>+C120-15018.5</f>
        <v>39914.953799999785</v>
      </c>
      <c r="S120" s="1">
        <f ca="1">+(O120-G120)^2</f>
        <v>6.7551175292845769E-7</v>
      </c>
    </row>
    <row r="121" spans="1:19" ht="12.95" customHeight="1" x14ac:dyDescent="0.2">
      <c r="A121" s="96" t="s">
        <v>168</v>
      </c>
      <c r="B121" s="97" t="s">
        <v>47</v>
      </c>
      <c r="C121" s="98">
        <v>54933.453799999785</v>
      </c>
      <c r="D121" s="98">
        <v>2.9999999999999997E-4</v>
      </c>
      <c r="E121" s="1">
        <f>+(C121-C$7)/C$8</f>
        <v>33.520283785336495</v>
      </c>
      <c r="F121" s="1">
        <f>ROUND(2*E121,0)/2</f>
        <v>33.5</v>
      </c>
      <c r="G121" s="1">
        <f>+C121-(C$7+F121*C$8)</f>
        <v>8.9944997816928662E-3</v>
      </c>
      <c r="M121" s="1">
        <f>+G121</f>
        <v>8.9944997816928662E-3</v>
      </c>
      <c r="O121" s="1">
        <f ca="1">+C$11+C$12*$F121</f>
        <v>8.1726045615288494E-3</v>
      </c>
      <c r="Q121" s="74">
        <f>+C121-15018.5</f>
        <v>39914.953799999785</v>
      </c>
      <c r="S121" s="1">
        <f ca="1">+(O121-G121)^2</f>
        <v>6.7551175292845769E-7</v>
      </c>
    </row>
    <row r="122" spans="1:19" ht="12.95" customHeight="1" x14ac:dyDescent="0.2">
      <c r="A122" s="96" t="s">
        <v>168</v>
      </c>
      <c r="B122" s="97" t="s">
        <v>47</v>
      </c>
      <c r="C122" s="98">
        <v>54934.341200000141</v>
      </c>
      <c r="D122" s="98">
        <v>5.0000000000000001E-4</v>
      </c>
      <c r="E122" s="1">
        <f>+(C122-C$7)/C$8</f>
        <v>35.521488026690065</v>
      </c>
      <c r="F122" s="1">
        <f>ROUND(2*E122,0)/2</f>
        <v>35.5</v>
      </c>
      <c r="G122" s="1">
        <f>+C122-(C$7+F122*C$8)</f>
        <v>9.5285001370939426E-3</v>
      </c>
      <c r="M122" s="1">
        <f>+G122</f>
        <v>9.5285001370939426E-3</v>
      </c>
      <c r="O122" s="1">
        <f ca="1">+C$11+C$12*$F122</f>
        <v>8.1763146886181595E-3</v>
      </c>
      <c r="Q122" s="74">
        <f>+C122-15018.5</f>
        <v>39915.841200000141</v>
      </c>
      <c r="S122" s="1">
        <f ca="1">+(O122-G122)^2</f>
        <v>1.8284054870696547E-6</v>
      </c>
    </row>
    <row r="123" spans="1:19" ht="12.95" customHeight="1" x14ac:dyDescent="0.2">
      <c r="A123" s="96" t="s">
        <v>168</v>
      </c>
      <c r="B123" s="97" t="s">
        <v>47</v>
      </c>
      <c r="C123" s="98">
        <v>54934.341200000141</v>
      </c>
      <c r="D123" s="98">
        <v>5.0000000000000001E-4</v>
      </c>
      <c r="E123" s="1">
        <f>+(C123-C$7)/C$8</f>
        <v>35.521488026690065</v>
      </c>
      <c r="F123" s="1">
        <f>ROUND(2*E123,0)/2</f>
        <v>35.5</v>
      </c>
      <c r="G123" s="1">
        <f>+C123-(C$7+F123*C$8)</f>
        <v>9.5285001370939426E-3</v>
      </c>
      <c r="M123" s="1">
        <f>+G123</f>
        <v>9.5285001370939426E-3</v>
      </c>
      <c r="O123" s="1">
        <f ca="1">+C$11+C$12*$F123</f>
        <v>8.1763146886181595E-3</v>
      </c>
      <c r="Q123" s="74">
        <f>+C123-15018.5</f>
        <v>39915.841200000141</v>
      </c>
      <c r="S123" s="1">
        <f ca="1">+(O123-G123)^2</f>
        <v>1.8284054870696547E-6</v>
      </c>
    </row>
    <row r="124" spans="1:19" ht="12.95" customHeight="1" x14ac:dyDescent="0.2">
      <c r="A124" s="96" t="s">
        <v>168</v>
      </c>
      <c r="B124" s="97" t="s">
        <v>45</v>
      </c>
      <c r="C124" s="98">
        <v>54935.447999999858</v>
      </c>
      <c r="D124" s="98">
        <v>2.0000000000000001E-4</v>
      </c>
      <c r="E124" s="1">
        <f>+(C124-C$7)/C$8</f>
        <v>38.017468253054865</v>
      </c>
      <c r="F124" s="1">
        <f>ROUND(2*E124,0)/2</f>
        <v>38</v>
      </c>
      <c r="G124" s="1">
        <f>+C124-(C$7+F124*C$8)</f>
        <v>7.7459998574340716E-3</v>
      </c>
      <c r="M124" s="1">
        <f>+G124</f>
        <v>7.7459998574340716E-3</v>
      </c>
      <c r="O124" s="1">
        <f ca="1">+C$11+C$12*$F124</f>
        <v>8.1809523474797967E-3</v>
      </c>
      <c r="Q124" s="74">
        <f>+C124-15018.5</f>
        <v>39916.947999999858</v>
      </c>
      <c r="S124" s="1">
        <f ca="1">+(O124-G124)^2</f>
        <v>1.8918366859697659E-7</v>
      </c>
    </row>
    <row r="125" spans="1:19" ht="12.95" customHeight="1" x14ac:dyDescent="0.2">
      <c r="A125" s="96" t="s">
        <v>168</v>
      </c>
      <c r="B125" s="97" t="s">
        <v>45</v>
      </c>
      <c r="C125" s="98">
        <v>54935.447999999858</v>
      </c>
      <c r="D125" s="98">
        <v>2.0000000000000001E-4</v>
      </c>
      <c r="E125" s="1">
        <f>+(C125-C$7)/C$8</f>
        <v>38.017468253054865</v>
      </c>
      <c r="F125" s="1">
        <f>ROUND(2*E125,0)/2</f>
        <v>38</v>
      </c>
      <c r="G125" s="1">
        <f>+C125-(C$7+F125*C$8)</f>
        <v>7.7459998574340716E-3</v>
      </c>
      <c r="M125" s="1">
        <f>+G125</f>
        <v>7.7459998574340716E-3</v>
      </c>
      <c r="O125" s="1">
        <f ca="1">+C$11+C$12*$F125</f>
        <v>8.1809523474797967E-3</v>
      </c>
      <c r="Q125" s="74">
        <f>+C125-15018.5</f>
        <v>39916.947999999858</v>
      </c>
      <c r="S125" s="1">
        <f ca="1">+(O125-G125)^2</f>
        <v>1.8918366859697659E-7</v>
      </c>
    </row>
    <row r="126" spans="1:19" ht="12.95" customHeight="1" x14ac:dyDescent="0.2">
      <c r="A126" s="96" t="s">
        <v>168</v>
      </c>
      <c r="B126" s="97" t="s">
        <v>47</v>
      </c>
      <c r="C126" s="98">
        <v>54941.435599999968</v>
      </c>
      <c r="D126" s="98">
        <v>2.9999999999999997E-4</v>
      </c>
      <c r="E126" s="1">
        <f>+(C126-C$7)/C$8</f>
        <v>51.520297316542525</v>
      </c>
      <c r="F126" s="1">
        <f>ROUND(2*E126,0)/2</f>
        <v>51.5</v>
      </c>
      <c r="G126" s="1">
        <f>+C126-(C$7+F126*C$8)</f>
        <v>9.0004999656230211E-3</v>
      </c>
      <c r="M126" s="1">
        <f>+G126</f>
        <v>9.0004999656230211E-3</v>
      </c>
      <c r="O126" s="1">
        <f ca="1">+C$11+C$12*$F126</f>
        <v>8.205995705332635E-3</v>
      </c>
      <c r="Q126" s="74">
        <f>+C126-15018.5</f>
        <v>39922.935599999968</v>
      </c>
      <c r="S126" s="1">
        <f ca="1">+(O126-G126)^2</f>
        <v>6.312370196195737E-7</v>
      </c>
    </row>
    <row r="127" spans="1:19" ht="12.95" customHeight="1" x14ac:dyDescent="0.2">
      <c r="A127" s="96" t="s">
        <v>168</v>
      </c>
      <c r="B127" s="97" t="s">
        <v>47</v>
      </c>
      <c r="C127" s="98">
        <v>54941.435599999968</v>
      </c>
      <c r="D127" s="98">
        <v>2.9999999999999997E-4</v>
      </c>
      <c r="E127" s="1">
        <f>+(C127-C$7)/C$8</f>
        <v>51.520297316542525</v>
      </c>
      <c r="F127" s="1">
        <f>ROUND(2*E127,0)/2</f>
        <v>51.5</v>
      </c>
      <c r="G127" s="1">
        <f>+C127-(C$7+F127*C$8)</f>
        <v>9.0004999656230211E-3</v>
      </c>
      <c r="M127" s="1">
        <f>+G127</f>
        <v>9.0004999656230211E-3</v>
      </c>
      <c r="O127" s="1">
        <f ca="1">+C$11+C$12*$F127</f>
        <v>8.205995705332635E-3</v>
      </c>
      <c r="Q127" s="74">
        <f>+C127-15018.5</f>
        <v>39922.935599999968</v>
      </c>
      <c r="S127" s="1">
        <f ca="1">+(O127-G127)^2</f>
        <v>6.312370196195737E-7</v>
      </c>
    </row>
    <row r="128" spans="1:19" ht="12.95" customHeight="1" x14ac:dyDescent="0.2">
      <c r="A128" s="96" t="s">
        <v>168</v>
      </c>
      <c r="B128" s="97" t="s">
        <v>47</v>
      </c>
      <c r="C128" s="98">
        <v>54945.426099999808</v>
      </c>
      <c r="D128" s="98">
        <v>2.9999999999999997E-4</v>
      </c>
      <c r="E128" s="1">
        <f>+(C128-C$7)/C$8</f>
        <v>60.519402028730866</v>
      </c>
      <c r="F128" s="1">
        <f>ROUND(2*E128,0)/2</f>
        <v>60.5</v>
      </c>
      <c r="G128" s="1">
        <f>+C128-(C$7+F128*C$8)</f>
        <v>8.6034998093964532E-3</v>
      </c>
      <c r="M128" s="1">
        <f>+G128</f>
        <v>8.6034998093964532E-3</v>
      </c>
      <c r="O128" s="1">
        <f ca="1">+C$11+C$12*$F128</f>
        <v>8.222691277234526E-3</v>
      </c>
      <c r="Q128" s="74">
        <f>+C128-15018.5</f>
        <v>39926.926099999808</v>
      </c>
      <c r="S128" s="1">
        <f ca="1">+(O128-G128)^2</f>
        <v>1.4501513816732154E-7</v>
      </c>
    </row>
    <row r="129" spans="1:19" ht="12.95" customHeight="1" x14ac:dyDescent="0.2">
      <c r="A129" s="96" t="s">
        <v>168</v>
      </c>
      <c r="B129" s="97" t="s">
        <v>47</v>
      </c>
      <c r="C129" s="98">
        <v>54945.426099999808</v>
      </c>
      <c r="D129" s="98">
        <v>2.9999999999999997E-4</v>
      </c>
      <c r="E129" s="1">
        <f>+(C129-C$7)/C$8</f>
        <v>60.519402028730866</v>
      </c>
      <c r="F129" s="1">
        <f>ROUND(2*E129,0)/2</f>
        <v>60.5</v>
      </c>
      <c r="G129" s="1">
        <f>+C129-(C$7+F129*C$8)</f>
        <v>8.6034998093964532E-3</v>
      </c>
      <c r="M129" s="1">
        <f>+G129</f>
        <v>8.6034998093964532E-3</v>
      </c>
      <c r="O129" s="1">
        <f ca="1">+C$11+C$12*$F129</f>
        <v>8.222691277234526E-3</v>
      </c>
      <c r="Q129" s="74">
        <f>+C129-15018.5</f>
        <v>39926.926099999808</v>
      </c>
      <c r="S129" s="1">
        <f ca="1">+(O129-G129)^2</f>
        <v>1.4501513816732154E-7</v>
      </c>
    </row>
    <row r="130" spans="1:19" ht="12.95" customHeight="1" x14ac:dyDescent="0.2">
      <c r="A130" s="96" t="s">
        <v>168</v>
      </c>
      <c r="B130" s="97" t="s">
        <v>47</v>
      </c>
      <c r="C130" s="98">
        <v>54970.255900000222</v>
      </c>
      <c r="D130" s="98">
        <v>2.9999999999999997E-4</v>
      </c>
      <c r="E130" s="1">
        <f>+(C130-C$7)/C$8</f>
        <v>116.51388146624285</v>
      </c>
      <c r="F130" s="1">
        <f>ROUND(2*E130,0)/2</f>
        <v>116.5</v>
      </c>
      <c r="G130" s="1">
        <f>+C130-(C$7+F130*C$8)</f>
        <v>6.1555002175737172E-3</v>
      </c>
      <c r="M130" s="1">
        <f>+G130</f>
        <v>6.1555002175737172E-3</v>
      </c>
      <c r="O130" s="1">
        <f ca="1">+C$11+C$12*$F130</f>
        <v>8.3265748357351892E-3</v>
      </c>
      <c r="Q130" s="74">
        <f>+C130-15018.5</f>
        <v>39951.755900000222</v>
      </c>
      <c r="S130" s="1">
        <f ca="1">+(O130-G130)^2</f>
        <v>4.7135649976249808E-6</v>
      </c>
    </row>
    <row r="131" spans="1:19" ht="12.95" customHeight="1" x14ac:dyDescent="0.2">
      <c r="A131" s="96" t="s">
        <v>168</v>
      </c>
      <c r="B131" s="97" t="s">
        <v>47</v>
      </c>
      <c r="C131" s="98">
        <v>54970.255900000222</v>
      </c>
      <c r="D131" s="98">
        <v>2.9999999999999997E-4</v>
      </c>
      <c r="E131" s="1">
        <f>+(C131-C$7)/C$8</f>
        <v>116.51388146624285</v>
      </c>
      <c r="F131" s="1">
        <f>ROUND(2*E131,0)/2</f>
        <v>116.5</v>
      </c>
      <c r="G131" s="1">
        <f>+C131-(C$7+F131*C$8)</f>
        <v>6.1555002175737172E-3</v>
      </c>
      <c r="M131" s="1">
        <f>+G131</f>
        <v>6.1555002175737172E-3</v>
      </c>
      <c r="O131" s="1">
        <f ca="1">+C$11+C$12*$F131</f>
        <v>8.3265748357351892E-3</v>
      </c>
      <c r="Q131" s="74">
        <f>+C131-15018.5</f>
        <v>39951.755900000222</v>
      </c>
      <c r="S131" s="1">
        <f ca="1">+(O131-G131)^2</f>
        <v>4.7135649976249808E-6</v>
      </c>
    </row>
    <row r="132" spans="1:19" ht="12.95" customHeight="1" x14ac:dyDescent="0.2">
      <c r="A132" s="96" t="s">
        <v>168</v>
      </c>
      <c r="B132" s="97" t="s">
        <v>47</v>
      </c>
      <c r="C132" s="98">
        <v>55197.73900000006</v>
      </c>
      <c r="D132" s="98">
        <v>5.9999999999999995E-4</v>
      </c>
      <c r="E132" s="1">
        <f>+(C132-C$7)/C$8</f>
        <v>629.51832633127901</v>
      </c>
      <c r="F132" s="1">
        <f>ROUND(2*E132,0)/2</f>
        <v>629.5</v>
      </c>
      <c r="G132" s="1">
        <f>+C132-(C$7+F132*C$8)</f>
        <v>8.126500055368524E-3</v>
      </c>
      <c r="M132" s="1">
        <f>+G132</f>
        <v>8.126500055368524E-3</v>
      </c>
      <c r="O132" s="1">
        <f ca="1">+C$11+C$12*$F132</f>
        <v>9.2782224341430505E-3</v>
      </c>
      <c r="Q132" s="74">
        <f>+C132-15018.5</f>
        <v>40179.23900000006</v>
      </c>
      <c r="S132" s="1">
        <f ca="1">+(O132-G132)^2</f>
        <v>1.3264644377700539E-6</v>
      </c>
    </row>
    <row r="133" spans="1:19" ht="12.95" customHeight="1" x14ac:dyDescent="0.2">
      <c r="A133" s="96" t="s">
        <v>168</v>
      </c>
      <c r="B133" s="97" t="s">
        <v>47</v>
      </c>
      <c r="C133" s="98">
        <v>55197.73900000006</v>
      </c>
      <c r="D133" s="98">
        <v>5.9999999999999995E-4</v>
      </c>
      <c r="E133" s="1">
        <f>+(C133-C$7)/C$8</f>
        <v>629.51832633127901</v>
      </c>
      <c r="F133" s="1">
        <f>ROUND(2*E133,0)/2</f>
        <v>629.5</v>
      </c>
      <c r="G133" s="1">
        <f>+C133-(C$7+F133*C$8)</f>
        <v>8.126500055368524E-3</v>
      </c>
      <c r="M133" s="1">
        <f>+G133</f>
        <v>8.126500055368524E-3</v>
      </c>
      <c r="O133" s="1">
        <f ca="1">+C$11+C$12*$F133</f>
        <v>9.2782224341430505E-3</v>
      </c>
      <c r="Q133" s="74">
        <f>+C133-15018.5</f>
        <v>40179.23900000006</v>
      </c>
      <c r="S133" s="1">
        <f ca="1">+(O133-G133)^2</f>
        <v>1.3264644377700539E-6</v>
      </c>
    </row>
    <row r="134" spans="1:19" ht="12.95" customHeight="1" x14ac:dyDescent="0.2">
      <c r="A134" s="96" t="s">
        <v>168</v>
      </c>
      <c r="B134" s="97" t="s">
        <v>45</v>
      </c>
      <c r="C134" s="98">
        <v>55204.614200000186</v>
      </c>
      <c r="D134" s="98">
        <v>8.9999999999999998E-4</v>
      </c>
      <c r="E134" s="1">
        <f>+(C134-C$7)/C$8</f>
        <v>645.02281066177738</v>
      </c>
      <c r="F134" s="1">
        <f>ROUND(2*E134,0)/2</f>
        <v>645</v>
      </c>
      <c r="G134" s="1">
        <f>+C134-(C$7+F134*C$8)</f>
        <v>1.0115000186488032E-2</v>
      </c>
      <c r="M134" s="1">
        <f>+G134</f>
        <v>1.0115000186488032E-2</v>
      </c>
      <c r="O134" s="1">
        <f ca="1">+C$11+C$12*$F134</f>
        <v>9.3069759190851989E-3</v>
      </c>
      <c r="Q134" s="74">
        <f>+C134-15018.5</f>
        <v>40186.114200000186</v>
      </c>
      <c r="S134" s="1">
        <f ca="1">+(O134-G134)^2</f>
        <v>6.5290321671188571E-7</v>
      </c>
    </row>
    <row r="135" spans="1:19" ht="12.95" customHeight="1" x14ac:dyDescent="0.2">
      <c r="A135" s="96" t="s">
        <v>168</v>
      </c>
      <c r="B135" s="97" t="s">
        <v>45</v>
      </c>
      <c r="C135" s="98">
        <v>55204.614200000186</v>
      </c>
      <c r="D135" s="98">
        <v>8.9999999999999998E-4</v>
      </c>
      <c r="E135" s="1">
        <f>+(C135-C$7)/C$8</f>
        <v>645.02281066177738</v>
      </c>
      <c r="F135" s="1">
        <f>ROUND(2*E135,0)/2</f>
        <v>645</v>
      </c>
      <c r="G135" s="1">
        <f>+C135-(C$7+F135*C$8)</f>
        <v>1.0115000186488032E-2</v>
      </c>
      <c r="M135" s="1">
        <f>+G135</f>
        <v>1.0115000186488032E-2</v>
      </c>
      <c r="O135" s="1">
        <f ca="1">+C$11+C$12*$F135</f>
        <v>9.3069759190851989E-3</v>
      </c>
      <c r="Q135" s="74">
        <f>+C135-15018.5</f>
        <v>40186.114200000186</v>
      </c>
      <c r="S135" s="1">
        <f ca="1">+(O135-G135)^2</f>
        <v>6.5290321671188571E-7</v>
      </c>
    </row>
    <row r="136" spans="1:19" ht="12.95" customHeight="1" x14ac:dyDescent="0.2">
      <c r="A136" s="96" t="s">
        <v>168</v>
      </c>
      <c r="B136" s="97" t="s">
        <v>45</v>
      </c>
      <c r="C136" s="98">
        <v>55207.718900000211</v>
      </c>
      <c r="D136" s="98">
        <v>2.0000000000000001E-4</v>
      </c>
      <c r="E136" s="1">
        <f>+(C136-C$7)/C$8</f>
        <v>652.02431934522076</v>
      </c>
      <c r="F136" s="1">
        <f>ROUND(2*E136,0)/2</f>
        <v>652</v>
      </c>
      <c r="G136" s="1">
        <f>+C136-(C$7+F136*C$8)</f>
        <v>1.078400020924164E-2</v>
      </c>
      <c r="M136" s="1">
        <f>+G136</f>
        <v>1.078400020924164E-2</v>
      </c>
      <c r="O136" s="1">
        <f ca="1">+C$11+C$12*$F136</f>
        <v>9.3199613638977816E-3</v>
      </c>
      <c r="Q136" s="74">
        <f>+C136-15018.5</f>
        <v>40189.218900000211</v>
      </c>
      <c r="S136" s="1">
        <f ca="1">+(O136-G136)^2</f>
        <v>2.1434097406757776E-6</v>
      </c>
    </row>
    <row r="137" spans="1:19" ht="12.95" customHeight="1" x14ac:dyDescent="0.2">
      <c r="A137" s="96" t="s">
        <v>168</v>
      </c>
      <c r="B137" s="97" t="s">
        <v>45</v>
      </c>
      <c r="C137" s="98">
        <v>55207.718900000211</v>
      </c>
      <c r="D137" s="98">
        <v>2.0000000000000001E-4</v>
      </c>
      <c r="E137" s="1">
        <f>+(C137-C$7)/C$8</f>
        <v>652.02431934522076</v>
      </c>
      <c r="F137" s="1">
        <f>ROUND(2*E137,0)/2</f>
        <v>652</v>
      </c>
      <c r="G137" s="1">
        <f>+C137-(C$7+F137*C$8)</f>
        <v>1.078400020924164E-2</v>
      </c>
      <c r="M137" s="1">
        <f>+G137</f>
        <v>1.078400020924164E-2</v>
      </c>
      <c r="O137" s="1">
        <f ca="1">+C$11+C$12*$F137</f>
        <v>9.3199613638977816E-3</v>
      </c>
      <c r="Q137" s="74">
        <f>+C137-15018.5</f>
        <v>40189.218900000211</v>
      </c>
      <c r="S137" s="1">
        <f ca="1">+(O137-G137)^2</f>
        <v>2.1434097406757776E-6</v>
      </c>
    </row>
    <row r="138" spans="1:19" ht="12.95" customHeight="1" x14ac:dyDescent="0.2">
      <c r="A138" s="96" t="s">
        <v>168</v>
      </c>
      <c r="B138" s="97" t="s">
        <v>47</v>
      </c>
      <c r="C138" s="98">
        <v>55209.710800000001</v>
      </c>
      <c r="D138" s="98">
        <v>5.0000000000000001E-4</v>
      </c>
      <c r="E138" s="1">
        <f>+(C138-C$7)/C$8</f>
        <v>656.51631700843006</v>
      </c>
      <c r="F138" s="1">
        <f>ROUND(2*E138,0)/2</f>
        <v>656.5</v>
      </c>
      <c r="G138" s="1">
        <f>+C138-(C$7+F138*C$8)</f>
        <v>7.2355000011157244E-3</v>
      </c>
      <c r="M138" s="1">
        <f>+G138</f>
        <v>7.2355000011157244E-3</v>
      </c>
      <c r="O138" s="1">
        <f ca="1">+C$11+C$12*$F138</f>
        <v>9.3283091498487271E-3</v>
      </c>
      <c r="Q138" s="74">
        <f>+C138-15018.5</f>
        <v>40191.210800000001</v>
      </c>
      <c r="S138" s="1">
        <f ca="1">+(O138-G138)^2</f>
        <v>4.3798501330205554E-6</v>
      </c>
    </row>
    <row r="139" spans="1:19" ht="12.95" customHeight="1" x14ac:dyDescent="0.2">
      <c r="A139" s="96" t="s">
        <v>168</v>
      </c>
      <c r="B139" s="97" t="s">
        <v>47</v>
      </c>
      <c r="C139" s="98">
        <v>55209.710800000001</v>
      </c>
      <c r="D139" s="98">
        <v>5.0000000000000001E-4</v>
      </c>
      <c r="E139" s="1">
        <f>+(C139-C$7)/C$8</f>
        <v>656.51631700843006</v>
      </c>
      <c r="F139" s="1">
        <f>ROUND(2*E139,0)/2</f>
        <v>656.5</v>
      </c>
      <c r="G139" s="1">
        <f>+C139-(C$7+F139*C$8)</f>
        <v>7.2355000011157244E-3</v>
      </c>
      <c r="M139" s="1">
        <f>+G139</f>
        <v>7.2355000011157244E-3</v>
      </c>
      <c r="O139" s="1">
        <f ca="1">+C$11+C$12*$F139</f>
        <v>9.3283091498487271E-3</v>
      </c>
      <c r="Q139" s="74">
        <f>+C139-15018.5</f>
        <v>40191.210800000001</v>
      </c>
      <c r="S139" s="1">
        <f ca="1">+(O139-G139)^2</f>
        <v>4.3798501330205554E-6</v>
      </c>
    </row>
    <row r="140" spans="1:19" ht="12.95" customHeight="1" x14ac:dyDescent="0.2">
      <c r="A140" s="96" t="s">
        <v>168</v>
      </c>
      <c r="B140" s="97" t="s">
        <v>47</v>
      </c>
      <c r="C140" s="98">
        <v>55210.595300000161</v>
      </c>
      <c r="D140" s="98">
        <v>1.6000000000000001E-3</v>
      </c>
      <c r="E140" s="1">
        <f>+(C140-C$7)/C$8</f>
        <v>658.51098136620271</v>
      </c>
      <c r="F140" s="1">
        <f>ROUND(2*E140,0)/2</f>
        <v>658.5</v>
      </c>
      <c r="G140" s="1">
        <f>+C140-(C$7+F140*C$8)</f>
        <v>4.8695001605665311E-3</v>
      </c>
      <c r="M140" s="1">
        <f>+G140</f>
        <v>4.8695001605665311E-3</v>
      </c>
      <c r="O140" s="1">
        <f ca="1">+C$11+C$12*$F140</f>
        <v>9.3320192769380372E-3</v>
      </c>
      <c r="Q140" s="74">
        <f>+C140-15018.5</f>
        <v>40192.095300000161</v>
      </c>
      <c r="S140" s="1">
        <f ca="1">+(O140-G140)^2</f>
        <v>1.9914076863981129E-5</v>
      </c>
    </row>
    <row r="141" spans="1:19" ht="12.95" customHeight="1" x14ac:dyDescent="0.2">
      <c r="A141" s="96" t="s">
        <v>168</v>
      </c>
      <c r="B141" s="97" t="s">
        <v>47</v>
      </c>
      <c r="C141" s="98">
        <v>55210.595300000161</v>
      </c>
      <c r="D141" s="98">
        <v>1.6000000000000001E-3</v>
      </c>
      <c r="E141" s="1">
        <f>+(C141-C$7)/C$8</f>
        <v>658.51098136620271</v>
      </c>
      <c r="F141" s="1">
        <f>ROUND(2*E141,0)/2</f>
        <v>658.5</v>
      </c>
      <c r="G141" s="1">
        <f>+C141-(C$7+F141*C$8)</f>
        <v>4.8695001605665311E-3</v>
      </c>
      <c r="M141" s="1">
        <f>+G141</f>
        <v>4.8695001605665311E-3</v>
      </c>
      <c r="O141" s="1">
        <f ca="1">+C$11+C$12*$F141</f>
        <v>9.3320192769380372E-3</v>
      </c>
      <c r="Q141" s="74">
        <f>+C141-15018.5</f>
        <v>40192.095300000161</v>
      </c>
      <c r="S141" s="1">
        <f ca="1">+(O141-G141)^2</f>
        <v>1.9914076863981129E-5</v>
      </c>
    </row>
    <row r="142" spans="1:19" ht="12.95" customHeight="1" x14ac:dyDescent="0.2">
      <c r="A142" s="96" t="s">
        <v>168</v>
      </c>
      <c r="B142" s="97" t="s">
        <v>45</v>
      </c>
      <c r="C142" s="98">
        <v>55212.596599999815</v>
      </c>
      <c r="D142" s="98">
        <v>2.9999999999999997E-4</v>
      </c>
      <c r="E142" s="1">
        <f>+(C142-C$7)/C$8</f>
        <v>663.02417727100521</v>
      </c>
      <c r="F142" s="1">
        <f>ROUND(2*E142,0)/2</f>
        <v>663</v>
      </c>
      <c r="G142" s="1">
        <f>+C142-(C$7+F142*C$8)</f>
        <v>1.0720999816840049E-2</v>
      </c>
      <c r="M142" s="1">
        <f>+G142</f>
        <v>1.0720999816840049E-2</v>
      </c>
      <c r="O142" s="1">
        <f ca="1">+C$11+C$12*$F142</f>
        <v>9.3403670628889844E-3</v>
      </c>
      <c r="Q142" s="74">
        <f>+C142-15018.5</f>
        <v>40194.096599999815</v>
      </c>
      <c r="S142" s="1">
        <f ca="1">+(O142-G142)^2</f>
        <v>1.9061468012825006E-6</v>
      </c>
    </row>
    <row r="143" spans="1:19" ht="12.95" customHeight="1" x14ac:dyDescent="0.2">
      <c r="A143" s="96" t="s">
        <v>168</v>
      </c>
      <c r="B143" s="97" t="s">
        <v>45</v>
      </c>
      <c r="C143" s="98">
        <v>55212.596599999815</v>
      </c>
      <c r="D143" s="98">
        <v>2.9999999999999997E-4</v>
      </c>
      <c r="E143" s="1">
        <f>+(C143-C$7)/C$8</f>
        <v>663.02417727100521</v>
      </c>
      <c r="F143" s="1">
        <f>ROUND(2*E143,0)/2</f>
        <v>663</v>
      </c>
      <c r="G143" s="1">
        <f>+C143-(C$7+F143*C$8)</f>
        <v>1.0720999816840049E-2</v>
      </c>
      <c r="M143" s="1">
        <f>+G143</f>
        <v>1.0720999816840049E-2</v>
      </c>
      <c r="O143" s="1">
        <f ca="1">+C$11+C$12*$F143</f>
        <v>9.3403670628889844E-3</v>
      </c>
      <c r="Q143" s="74">
        <f>+C143-15018.5</f>
        <v>40194.096599999815</v>
      </c>
      <c r="S143" s="1">
        <f ca="1">+(O143-G143)^2</f>
        <v>1.9061468012825006E-6</v>
      </c>
    </row>
    <row r="144" spans="1:19" ht="12.95" customHeight="1" x14ac:dyDescent="0.2">
      <c r="A144" s="96" t="s">
        <v>168</v>
      </c>
      <c r="B144" s="97" t="s">
        <v>47</v>
      </c>
      <c r="C144" s="98">
        <v>55214.588700000197</v>
      </c>
      <c r="D144" s="98">
        <v>1.2999999999999999E-3</v>
      </c>
      <c r="E144" s="1">
        <f>+(C144-C$7)/C$8</f>
        <v>667.51662596197195</v>
      </c>
      <c r="F144" s="1">
        <f>ROUND(2*E144,0)/2</f>
        <v>667.5</v>
      </c>
      <c r="G144" s="1">
        <f>+C144-(C$7+F144*C$8)</f>
        <v>7.3725001930142753E-3</v>
      </c>
      <c r="M144" s="1">
        <f>+G144</f>
        <v>7.3725001930142753E-3</v>
      </c>
      <c r="O144" s="1">
        <f ca="1">+C$11+C$12*$F144</f>
        <v>9.3487148488399299E-3</v>
      </c>
      <c r="Q144" s="74">
        <f>+C144-15018.5</f>
        <v>40196.088700000197</v>
      </c>
      <c r="S144" s="1">
        <f ca="1">+(O144-G144)^2</f>
        <v>3.9054243659001107E-6</v>
      </c>
    </row>
    <row r="145" spans="1:19" ht="12.95" customHeight="1" x14ac:dyDescent="0.2">
      <c r="A145" s="96" t="s">
        <v>168</v>
      </c>
      <c r="B145" s="97" t="s">
        <v>47</v>
      </c>
      <c r="C145" s="98">
        <v>55214.588700000197</v>
      </c>
      <c r="D145" s="98">
        <v>1.2999999999999999E-3</v>
      </c>
      <c r="E145" s="1">
        <f>+(C145-C$7)/C$8</f>
        <v>667.51662596197195</v>
      </c>
      <c r="F145" s="1">
        <f>ROUND(2*E145,0)/2</f>
        <v>667.5</v>
      </c>
      <c r="G145" s="1">
        <f>+C145-(C$7+F145*C$8)</f>
        <v>7.3725001930142753E-3</v>
      </c>
      <c r="M145" s="1">
        <f>+G145</f>
        <v>7.3725001930142753E-3</v>
      </c>
      <c r="O145" s="1">
        <f ca="1">+C$11+C$12*$F145</f>
        <v>9.3487148488399299E-3</v>
      </c>
      <c r="Q145" s="74">
        <f>+C145-15018.5</f>
        <v>40196.088700000197</v>
      </c>
      <c r="S145" s="1">
        <f ca="1">+(O145-G145)^2</f>
        <v>3.9054243659001107E-6</v>
      </c>
    </row>
    <row r="146" spans="1:19" ht="12.95" customHeight="1" x14ac:dyDescent="0.2">
      <c r="A146" s="96" t="s">
        <v>168</v>
      </c>
      <c r="B146" s="97" t="s">
        <v>45</v>
      </c>
      <c r="C146" s="98">
        <v>55215.696599999908</v>
      </c>
      <c r="D146" s="98">
        <v>8.0000000000000004E-4</v>
      </c>
      <c r="E146" s="1">
        <f>+(C146-C$7)/C$8</f>
        <v>670.01508683365194</v>
      </c>
      <c r="F146" s="1">
        <f>ROUND(2*E146,0)/2</f>
        <v>670</v>
      </c>
      <c r="G146" s="1">
        <f>+C146-(C$7+F146*C$8)</f>
        <v>6.6899999073939398E-3</v>
      </c>
      <c r="M146" s="1">
        <f>+G146</f>
        <v>6.6899999073939398E-3</v>
      </c>
      <c r="O146" s="1">
        <f ca="1">+C$11+C$12*$F146</f>
        <v>9.3533525077015671E-3</v>
      </c>
      <c r="Q146" s="74">
        <f>+C146-15018.5</f>
        <v>40197.196599999908</v>
      </c>
      <c r="S146" s="1">
        <f ca="1">+(O146-G146)^2</f>
        <v>7.0934470735654001E-6</v>
      </c>
    </row>
    <row r="147" spans="1:19" ht="12.95" customHeight="1" x14ac:dyDescent="0.2">
      <c r="A147" s="96" t="s">
        <v>168</v>
      </c>
      <c r="B147" s="97" t="s">
        <v>45</v>
      </c>
      <c r="C147" s="98">
        <v>55215.696599999908</v>
      </c>
      <c r="D147" s="98">
        <v>8.0000000000000004E-4</v>
      </c>
      <c r="E147" s="1">
        <f>+(C147-C$7)/C$8</f>
        <v>670.01508683365194</v>
      </c>
      <c r="F147" s="1">
        <f>ROUND(2*E147,0)/2</f>
        <v>670</v>
      </c>
      <c r="G147" s="1">
        <f>+C147-(C$7+F147*C$8)</f>
        <v>6.6899999073939398E-3</v>
      </c>
      <c r="M147" s="1">
        <f>+G147</f>
        <v>6.6899999073939398E-3</v>
      </c>
      <c r="O147" s="1">
        <f ca="1">+C$11+C$12*$F147</f>
        <v>9.3533525077015671E-3</v>
      </c>
      <c r="Q147" s="74">
        <f>+C147-15018.5</f>
        <v>40197.196599999908</v>
      </c>
      <c r="S147" s="1">
        <f ca="1">+(O147-G147)^2</f>
        <v>7.0934470735654001E-6</v>
      </c>
    </row>
    <row r="148" spans="1:19" ht="12.95" customHeight="1" x14ac:dyDescent="0.2">
      <c r="A148" s="96" t="s">
        <v>168</v>
      </c>
      <c r="B148" s="97" t="s">
        <v>45</v>
      </c>
      <c r="C148" s="98">
        <v>55216.587600000203</v>
      </c>
      <c r="D148" s="98">
        <v>2.9999999999999997E-4</v>
      </c>
      <c r="E148" s="1">
        <f>+(C148-C$7)/C$8</f>
        <v>672.02440955048701</v>
      </c>
      <c r="F148" s="1">
        <f>ROUND(2*E148,0)/2</f>
        <v>672</v>
      </c>
      <c r="G148" s="1">
        <f>+C148-(C$7+F148*C$8)</f>
        <v>1.0824000200955197E-2</v>
      </c>
      <c r="M148" s="1">
        <f>+G148</f>
        <v>1.0824000200955197E-2</v>
      </c>
      <c r="O148" s="1">
        <f ca="1">+C$11+C$12*$F148</f>
        <v>9.3570626347908754E-3</v>
      </c>
      <c r="Q148" s="74">
        <f>+C148-15018.5</f>
        <v>40198.087600000203</v>
      </c>
      <c r="S148" s="1">
        <f ca="1">+(O148-G148)^2</f>
        <v>2.1519058230241037E-6</v>
      </c>
    </row>
    <row r="149" spans="1:19" ht="12.95" customHeight="1" x14ac:dyDescent="0.2">
      <c r="A149" s="96" t="s">
        <v>168</v>
      </c>
      <c r="B149" s="97" t="s">
        <v>45</v>
      </c>
      <c r="C149" s="98">
        <v>55216.587600000203</v>
      </c>
      <c r="D149" s="98">
        <v>2.9999999999999997E-4</v>
      </c>
      <c r="E149" s="1">
        <f>+(C149-C$7)/C$8</f>
        <v>672.02440955048701</v>
      </c>
      <c r="F149" s="1">
        <f>ROUND(2*E149,0)/2</f>
        <v>672</v>
      </c>
      <c r="G149" s="1">
        <f>+C149-(C$7+F149*C$8)</f>
        <v>1.0824000200955197E-2</v>
      </c>
      <c r="M149" s="1">
        <f>+G149</f>
        <v>1.0824000200955197E-2</v>
      </c>
      <c r="O149" s="1">
        <f ca="1">+C$11+C$12*$F149</f>
        <v>9.3570626347908754E-3</v>
      </c>
      <c r="Q149" s="74">
        <f>+C149-15018.5</f>
        <v>40198.087600000203</v>
      </c>
      <c r="S149" s="1">
        <f ca="1">+(O149-G149)^2</f>
        <v>2.1519058230241037E-6</v>
      </c>
    </row>
    <row r="150" spans="1:19" ht="12.95" customHeight="1" x14ac:dyDescent="0.2">
      <c r="A150" s="96" t="s">
        <v>168</v>
      </c>
      <c r="B150" s="97" t="s">
        <v>47</v>
      </c>
      <c r="C150" s="98">
        <v>55218.580300000031</v>
      </c>
      <c r="D150" s="98">
        <v>8.9999999999999998E-4</v>
      </c>
      <c r="E150" s="1">
        <f>+(C150-C$7)/C$8</f>
        <v>676.51821131947554</v>
      </c>
      <c r="F150" s="1">
        <f>ROUND(2*E150,0)/2</f>
        <v>676.5</v>
      </c>
      <c r="G150" s="1">
        <f>+C150-(C$7+F150*C$8)</f>
        <v>8.0755000308272429E-3</v>
      </c>
      <c r="M150" s="1">
        <f>+G150</f>
        <v>8.0755000308272429E-3</v>
      </c>
      <c r="O150" s="1">
        <f ca="1">+C$11+C$12*$F150</f>
        <v>9.3654104207418227E-3</v>
      </c>
      <c r="Q150" s="74">
        <f>+C150-15018.5</f>
        <v>40200.080300000031</v>
      </c>
      <c r="S150" s="1">
        <f ca="1">+(O150-G150)^2</f>
        <v>1.6638688140095834E-6</v>
      </c>
    </row>
    <row r="151" spans="1:19" ht="12.95" customHeight="1" x14ac:dyDescent="0.2">
      <c r="A151" s="96" t="s">
        <v>168</v>
      </c>
      <c r="B151" s="97" t="s">
        <v>47</v>
      </c>
      <c r="C151" s="98">
        <v>55218.580300000031</v>
      </c>
      <c r="D151" s="98">
        <v>8.9999999999999998E-4</v>
      </c>
      <c r="E151" s="1">
        <f>+(C151-C$7)/C$8</f>
        <v>676.51821131947554</v>
      </c>
      <c r="F151" s="1">
        <f>ROUND(2*E151,0)/2</f>
        <v>676.5</v>
      </c>
      <c r="G151" s="1">
        <f>+C151-(C$7+F151*C$8)</f>
        <v>8.0755000308272429E-3</v>
      </c>
      <c r="M151" s="1">
        <f>+G151</f>
        <v>8.0755000308272429E-3</v>
      </c>
      <c r="O151" s="1">
        <f ca="1">+C$11+C$12*$F151</f>
        <v>9.3654104207418227E-3</v>
      </c>
      <c r="Q151" s="74">
        <f>+C151-15018.5</f>
        <v>40200.080300000031</v>
      </c>
      <c r="S151" s="1">
        <f ca="1">+(O151-G151)^2</f>
        <v>1.6638688140095834E-6</v>
      </c>
    </row>
    <row r="152" spans="1:19" ht="12.95" customHeight="1" x14ac:dyDescent="0.2">
      <c r="A152" s="96" t="s">
        <v>168</v>
      </c>
      <c r="B152" s="97" t="s">
        <v>45</v>
      </c>
      <c r="C152" s="98">
        <v>55220.577899999917</v>
      </c>
      <c r="D152" s="98">
        <v>5.9999999999999995E-4</v>
      </c>
      <c r="E152" s="1">
        <f>+(C152-C$7)/C$8</f>
        <v>681.02306323596792</v>
      </c>
      <c r="F152" s="1">
        <f>ROUND(2*E152,0)/2</f>
        <v>681</v>
      </c>
      <c r="G152" s="1">
        <f>+C152-(C$7+F152*C$8)</f>
        <v>1.022699991153786E-2</v>
      </c>
      <c r="M152" s="1">
        <f>+G152</f>
        <v>1.022699991153786E-2</v>
      </c>
      <c r="O152" s="1">
        <f ca="1">+C$11+C$12*$F152</f>
        <v>9.3737582066927682E-3</v>
      </c>
      <c r="Q152" s="74">
        <f>+C152-15018.5</f>
        <v>40202.077899999917</v>
      </c>
      <c r="S152" s="1">
        <f ca="1">+(O152-G152)^2</f>
        <v>7.2802140688695805E-7</v>
      </c>
    </row>
    <row r="153" spans="1:19" ht="12.95" customHeight="1" x14ac:dyDescent="0.2">
      <c r="A153" s="96" t="s">
        <v>168</v>
      </c>
      <c r="B153" s="97" t="s">
        <v>45</v>
      </c>
      <c r="C153" s="98">
        <v>55220.577899999917</v>
      </c>
      <c r="D153" s="98">
        <v>5.9999999999999995E-4</v>
      </c>
      <c r="E153" s="1">
        <f>+(C153-C$7)/C$8</f>
        <v>681.02306323596792</v>
      </c>
      <c r="F153" s="1">
        <f>ROUND(2*E153,0)/2</f>
        <v>681</v>
      </c>
      <c r="G153" s="1">
        <f>+C153-(C$7+F153*C$8)</f>
        <v>1.022699991153786E-2</v>
      </c>
      <c r="M153" s="1">
        <f>+G153</f>
        <v>1.022699991153786E-2</v>
      </c>
      <c r="O153" s="1">
        <f ca="1">+C$11+C$12*$F153</f>
        <v>9.3737582066927682E-3</v>
      </c>
      <c r="Q153" s="74">
        <f>+C153-15018.5</f>
        <v>40202.077899999917</v>
      </c>
      <c r="S153" s="1">
        <f ca="1">+(O153-G153)^2</f>
        <v>7.2802140688695805E-7</v>
      </c>
    </row>
    <row r="154" spans="1:19" ht="12.95" customHeight="1" x14ac:dyDescent="0.2">
      <c r="A154" s="96" t="s">
        <v>168</v>
      </c>
      <c r="B154" s="97" t="s">
        <v>47</v>
      </c>
      <c r="C154" s="98">
        <v>55221.684100000188</v>
      </c>
      <c r="D154" s="98">
        <v>2.9999999999999997E-4</v>
      </c>
      <c r="E154" s="1">
        <f>+(C154-C$7)/C$8</f>
        <v>683.51769038431098</v>
      </c>
      <c r="F154" s="1">
        <f>ROUND(2*E154,0)/2</f>
        <v>683.5</v>
      </c>
      <c r="G154" s="1">
        <f>+C154-(C$7+F154*C$8)</f>
        <v>7.8445001854561269E-3</v>
      </c>
      <c r="M154" s="1">
        <f>+G154</f>
        <v>7.8445001854561269E-3</v>
      </c>
      <c r="O154" s="1">
        <f ca="1">+C$11+C$12*$F154</f>
        <v>9.3783958655544054E-3</v>
      </c>
      <c r="Q154" s="74">
        <f>+C154-15018.5</f>
        <v>40203.184100000188</v>
      </c>
      <c r="S154" s="1">
        <f ca="1">+(O154-G154)^2</f>
        <v>2.3528359574241603E-6</v>
      </c>
    </row>
    <row r="155" spans="1:19" ht="12.95" customHeight="1" x14ac:dyDescent="0.2">
      <c r="A155" s="96" t="s">
        <v>168</v>
      </c>
      <c r="B155" s="97" t="s">
        <v>47</v>
      </c>
      <c r="C155" s="98">
        <v>55221.684100000188</v>
      </c>
      <c r="D155" s="98">
        <v>2.9999999999999997E-4</v>
      </c>
      <c r="E155" s="1">
        <f>+(C155-C$7)/C$8</f>
        <v>683.51769038431098</v>
      </c>
      <c r="F155" s="1">
        <f>ROUND(2*E155,0)/2</f>
        <v>683.5</v>
      </c>
      <c r="G155" s="1">
        <f>+C155-(C$7+F155*C$8)</f>
        <v>7.8445001854561269E-3</v>
      </c>
      <c r="M155" s="1">
        <f>+G155</f>
        <v>7.8445001854561269E-3</v>
      </c>
      <c r="O155" s="1">
        <f ca="1">+C$11+C$12*$F155</f>
        <v>9.3783958655544054E-3</v>
      </c>
      <c r="Q155" s="74">
        <f>+C155-15018.5</f>
        <v>40203.184100000188</v>
      </c>
      <c r="S155" s="1">
        <f ca="1">+(O155-G155)^2</f>
        <v>2.3528359574241603E-6</v>
      </c>
    </row>
    <row r="156" spans="1:19" ht="12.95" customHeight="1" x14ac:dyDescent="0.2">
      <c r="A156" s="96" t="s">
        <v>168</v>
      </c>
      <c r="B156" s="97" t="s">
        <v>47</v>
      </c>
      <c r="C156" s="98">
        <v>55222.571200000122</v>
      </c>
      <c r="D156" s="98">
        <v>2.0000000000000001E-4</v>
      </c>
      <c r="E156" s="1">
        <f>+(C156-C$7)/C$8</f>
        <v>685.5182180850785</v>
      </c>
      <c r="F156" s="1">
        <f>ROUND(2*E156,0)/2</f>
        <v>685.5</v>
      </c>
      <c r="G156" s="1">
        <f>+C156-(C$7+F156*C$8)</f>
        <v>8.0785001191543415E-3</v>
      </c>
      <c r="M156" s="1">
        <f>+G156</f>
        <v>8.0785001191543415E-3</v>
      </c>
      <c r="O156" s="1">
        <f ca="1">+C$11+C$12*$F156</f>
        <v>9.3821059926437137E-3</v>
      </c>
      <c r="Q156" s="74">
        <f>+C156-15018.5</f>
        <v>40204.071200000122</v>
      </c>
      <c r="S156" s="1">
        <f ca="1">+(O156-G156)^2</f>
        <v>1.6993882733959891E-6</v>
      </c>
    </row>
    <row r="157" spans="1:19" ht="12.95" customHeight="1" x14ac:dyDescent="0.2">
      <c r="A157" s="96" t="s">
        <v>168</v>
      </c>
      <c r="B157" s="97" t="s">
        <v>47</v>
      </c>
      <c r="C157" s="98">
        <v>55222.571200000122</v>
      </c>
      <c r="D157" s="98">
        <v>2.0000000000000001E-4</v>
      </c>
      <c r="E157" s="1">
        <f>+(C157-C$7)/C$8</f>
        <v>685.5182180850785</v>
      </c>
      <c r="F157" s="1">
        <f>ROUND(2*E157,0)/2</f>
        <v>685.5</v>
      </c>
      <c r="G157" s="1">
        <f>+C157-(C$7+F157*C$8)</f>
        <v>8.0785001191543415E-3</v>
      </c>
      <c r="M157" s="1">
        <f>+G157</f>
        <v>8.0785001191543415E-3</v>
      </c>
      <c r="O157" s="1">
        <f ca="1">+C$11+C$12*$F157</f>
        <v>9.3821059926437137E-3</v>
      </c>
      <c r="Q157" s="74">
        <f>+C157-15018.5</f>
        <v>40204.071200000122</v>
      </c>
      <c r="S157" s="1">
        <f ca="1">+(O157-G157)^2</f>
        <v>1.6993882733959891E-6</v>
      </c>
    </row>
    <row r="158" spans="1:19" ht="12.95" customHeight="1" x14ac:dyDescent="0.2">
      <c r="A158" s="96" t="s">
        <v>168</v>
      </c>
      <c r="B158" s="97" t="s">
        <v>45</v>
      </c>
      <c r="C158" s="98">
        <v>55232.549999999814</v>
      </c>
      <c r="D158" s="98">
        <v>2.9999999999999997E-4</v>
      </c>
      <c r="E158" s="1">
        <f>+(C158-C$7)/C$8</f>
        <v>708.02173045265499</v>
      </c>
      <c r="F158" s="1">
        <f>ROUND(2*E158,0)/2</f>
        <v>708</v>
      </c>
      <c r="G158" s="1">
        <f>+C158-(C$7+F158*C$8)</f>
        <v>9.6359998133266345E-3</v>
      </c>
      <c r="M158" s="1">
        <f>+G158</f>
        <v>9.6359998133266345E-3</v>
      </c>
      <c r="O158" s="1">
        <f ca="1">+C$11+C$12*$F158</f>
        <v>9.4238449223984447E-3</v>
      </c>
      <c r="Q158" s="74">
        <f>+C158-15018.5</f>
        <v>40214.049999999814</v>
      </c>
      <c r="S158" s="1">
        <f ca="1">+(O158-G158)^2</f>
        <v>4.5009697744752075E-8</v>
      </c>
    </row>
    <row r="159" spans="1:19" ht="12.95" customHeight="1" x14ac:dyDescent="0.2">
      <c r="A159" s="96" t="s">
        <v>168</v>
      </c>
      <c r="B159" s="97" t="s">
        <v>45</v>
      </c>
      <c r="C159" s="98">
        <v>55232.549999999814</v>
      </c>
      <c r="D159" s="98">
        <v>2.9999999999999997E-4</v>
      </c>
      <c r="E159" s="1">
        <f>+(C159-C$7)/C$8</f>
        <v>708.02173045265499</v>
      </c>
      <c r="F159" s="1">
        <f>ROUND(2*E159,0)/2</f>
        <v>708</v>
      </c>
      <c r="G159" s="1">
        <f>+C159-(C$7+F159*C$8)</f>
        <v>9.6359998133266345E-3</v>
      </c>
      <c r="M159" s="1">
        <f>+G159</f>
        <v>9.6359998133266345E-3</v>
      </c>
      <c r="O159" s="1">
        <f ca="1">+C$11+C$12*$F159</f>
        <v>9.4238449223984447E-3</v>
      </c>
      <c r="Q159" s="74">
        <f>+C159-15018.5</f>
        <v>40214.049999999814</v>
      </c>
      <c r="S159" s="1">
        <f ca="1">+(O159-G159)^2</f>
        <v>4.5009697744752075E-8</v>
      </c>
    </row>
    <row r="160" spans="1:19" ht="12.95" customHeight="1" x14ac:dyDescent="0.2">
      <c r="A160" s="96" t="s">
        <v>168</v>
      </c>
      <c r="B160" s="97" t="s">
        <v>47</v>
      </c>
      <c r="C160" s="98">
        <v>55233.657000000123</v>
      </c>
      <c r="D160" s="98">
        <v>2.9999999999999997E-4</v>
      </c>
      <c r="E160" s="1">
        <f>+(C160-C$7)/C$8</f>
        <v>710.51816170677728</v>
      </c>
      <c r="F160" s="1">
        <f>ROUND(2*E160,0)/2</f>
        <v>710.5</v>
      </c>
      <c r="G160" s="1">
        <f>+C160-(C$7+F160*C$8)</f>
        <v>8.0535001179669052E-3</v>
      </c>
      <c r="M160" s="1">
        <f>+G160</f>
        <v>8.0535001179669052E-3</v>
      </c>
      <c r="O160" s="1">
        <f ca="1">+C$11+C$12*$F160</f>
        <v>9.4284825812600819E-3</v>
      </c>
      <c r="Q160" s="74">
        <f>+C160-15018.5</f>
        <v>40215.157000000123</v>
      </c>
      <c r="S160" s="1">
        <f ca="1">+(O160-G160)^2</f>
        <v>1.890576774363772E-6</v>
      </c>
    </row>
    <row r="161" spans="1:19" ht="12.95" customHeight="1" x14ac:dyDescent="0.2">
      <c r="A161" s="96" t="s">
        <v>168</v>
      </c>
      <c r="B161" s="97" t="s">
        <v>47</v>
      </c>
      <c r="C161" s="98">
        <v>55233.657000000123</v>
      </c>
      <c r="D161" s="98">
        <v>2.9999999999999997E-4</v>
      </c>
      <c r="E161" s="1">
        <f>+(C161-C$7)/C$8</f>
        <v>710.51816170677728</v>
      </c>
      <c r="F161" s="1">
        <f>ROUND(2*E161,0)/2</f>
        <v>710.5</v>
      </c>
      <c r="G161" s="1">
        <f>+C161-(C$7+F161*C$8)</f>
        <v>8.0535001179669052E-3</v>
      </c>
      <c r="M161" s="1">
        <f>+G161</f>
        <v>8.0535001179669052E-3</v>
      </c>
      <c r="O161" s="1">
        <f ca="1">+C$11+C$12*$F161</f>
        <v>9.4284825812600819E-3</v>
      </c>
      <c r="Q161" s="74">
        <f>+C161-15018.5</f>
        <v>40215.157000000123</v>
      </c>
      <c r="S161" s="1">
        <f ca="1">+(O161-G161)^2</f>
        <v>1.890576774363772E-6</v>
      </c>
    </row>
    <row r="162" spans="1:19" ht="12.95" customHeight="1" x14ac:dyDescent="0.2">
      <c r="A162" s="96" t="s">
        <v>168</v>
      </c>
      <c r="B162" s="97" t="s">
        <v>45</v>
      </c>
      <c r="C162" s="98">
        <v>55236.542899999768</v>
      </c>
      <c r="D162" s="98">
        <v>6.9999999999999999E-4</v>
      </c>
      <c r="E162" s="1">
        <f>+(C162-C$7)/C$8</f>
        <v>717.02624748218102</v>
      </c>
      <c r="F162" s="1">
        <f>ROUND(2*E162,0)/2</f>
        <v>717</v>
      </c>
      <c r="G162" s="1">
        <f>+C162-(C$7+F162*C$8)</f>
        <v>1.1638999763817992E-2</v>
      </c>
      <c r="M162" s="1">
        <f>+G162</f>
        <v>1.1638999763817992E-2</v>
      </c>
      <c r="O162" s="1">
        <f ca="1">+C$11+C$12*$F162</f>
        <v>9.4405404943003375E-3</v>
      </c>
      <c r="Q162" s="74">
        <f>+C162-15018.5</f>
        <v>40218.042899999768</v>
      </c>
      <c r="S162" s="1">
        <f ca="1">+(O162-G162)^2</f>
        <v>4.8332231597280989E-6</v>
      </c>
    </row>
    <row r="163" spans="1:19" ht="12.95" customHeight="1" x14ac:dyDescent="0.2">
      <c r="A163" s="96" t="s">
        <v>168</v>
      </c>
      <c r="B163" s="97" t="s">
        <v>45</v>
      </c>
      <c r="C163" s="98">
        <v>55236.542899999768</v>
      </c>
      <c r="D163" s="98">
        <v>6.9999999999999999E-4</v>
      </c>
      <c r="E163" s="1">
        <f>+(C163-C$7)/C$8</f>
        <v>717.02624748218102</v>
      </c>
      <c r="F163" s="1">
        <f>ROUND(2*E163,0)/2</f>
        <v>717</v>
      </c>
      <c r="G163" s="1">
        <f>+C163-(C$7+F163*C$8)</f>
        <v>1.1638999763817992E-2</v>
      </c>
      <c r="M163" s="1">
        <f>+G163</f>
        <v>1.1638999763817992E-2</v>
      </c>
      <c r="O163" s="1">
        <f ca="1">+C$11+C$12*$F163</f>
        <v>9.4405404943003375E-3</v>
      </c>
      <c r="Q163" s="74">
        <f>+C163-15018.5</f>
        <v>40218.042899999768</v>
      </c>
      <c r="S163" s="1">
        <f ca="1">+(O163-G163)^2</f>
        <v>4.8332231597280989E-6</v>
      </c>
    </row>
    <row r="164" spans="1:19" ht="12.95" customHeight="1" x14ac:dyDescent="0.2">
      <c r="A164" s="96" t="s">
        <v>168</v>
      </c>
      <c r="B164" s="97" t="s">
        <v>47</v>
      </c>
      <c r="C164" s="98">
        <v>55237.647700000089</v>
      </c>
      <c r="D164" s="98">
        <v>2.9999999999999997E-4</v>
      </c>
      <c r="E164" s="1">
        <f>+(C164-C$7)/C$8</f>
        <v>719.51771744567293</v>
      </c>
      <c r="F164" s="1">
        <f>ROUND(2*E164,0)/2</f>
        <v>719.5</v>
      </c>
      <c r="G164" s="1">
        <f>+C164-(C$7+F164*C$8)</f>
        <v>7.8565000876551494E-3</v>
      </c>
      <c r="M164" s="1">
        <f>+G164</f>
        <v>7.8565000876551494E-3</v>
      </c>
      <c r="O164" s="1">
        <f ca="1">+C$11+C$12*$F164</f>
        <v>9.4451781531619747E-3</v>
      </c>
      <c r="Q164" s="74">
        <f>+C164-15018.5</f>
        <v>40219.147700000089</v>
      </c>
      <c r="S164" s="1">
        <f ca="1">+(O164-G164)^2</f>
        <v>2.5238979958225085E-6</v>
      </c>
    </row>
    <row r="165" spans="1:19" ht="12.95" customHeight="1" x14ac:dyDescent="0.2">
      <c r="A165" s="96" t="s">
        <v>168</v>
      </c>
      <c r="B165" s="97" t="s">
        <v>47</v>
      </c>
      <c r="C165" s="98">
        <v>55237.647700000089</v>
      </c>
      <c r="D165" s="98">
        <v>2.9999999999999997E-4</v>
      </c>
      <c r="E165" s="1">
        <f>+(C165-C$7)/C$8</f>
        <v>719.51771744567293</v>
      </c>
      <c r="F165" s="1">
        <f>ROUND(2*E165,0)/2</f>
        <v>719.5</v>
      </c>
      <c r="G165" s="1">
        <f>+C165-(C$7+F165*C$8)</f>
        <v>7.8565000876551494E-3</v>
      </c>
      <c r="M165" s="1">
        <f>+G165</f>
        <v>7.8565000876551494E-3</v>
      </c>
      <c r="O165" s="1">
        <f ca="1">+C$11+C$12*$F165</f>
        <v>9.4451781531619747E-3</v>
      </c>
      <c r="Q165" s="74">
        <f>+C165-15018.5</f>
        <v>40219.147700000089</v>
      </c>
      <c r="S165" s="1">
        <f ca="1">+(O165-G165)^2</f>
        <v>2.5238979958225085E-6</v>
      </c>
    </row>
    <row r="166" spans="1:19" ht="12.95" customHeight="1" x14ac:dyDescent="0.2">
      <c r="A166" s="96" t="s">
        <v>168</v>
      </c>
      <c r="B166" s="97" t="s">
        <v>47</v>
      </c>
      <c r="C166" s="98">
        <v>55243.414299999829</v>
      </c>
      <c r="D166" s="98">
        <v>5.9999999999999995E-4</v>
      </c>
      <c r="E166" s="1">
        <f>+(C166-C$7)/C$8</f>
        <v>732.52216231049067</v>
      </c>
      <c r="F166" s="1">
        <f>ROUND(2*E166,0)/2</f>
        <v>732.5</v>
      </c>
      <c r="G166" s="1">
        <f>+C166-(C$7+F166*C$8)</f>
        <v>9.8274998308625072E-3</v>
      </c>
      <c r="M166" s="1">
        <f>+G166</f>
        <v>9.8274998308625072E-3</v>
      </c>
      <c r="O166" s="1">
        <f ca="1">+C$11+C$12*$F166</f>
        <v>9.4692939792424859E-3</v>
      </c>
      <c r="Q166" s="74">
        <f>+C166-15018.5</f>
        <v>40224.914299999829</v>
      </c>
      <c r="S166" s="1">
        <f ca="1">+(O166-G166)^2</f>
        <v>1.2831143213482477E-7</v>
      </c>
    </row>
    <row r="167" spans="1:19" ht="12.95" customHeight="1" x14ac:dyDescent="0.2">
      <c r="A167" s="96" t="s">
        <v>168</v>
      </c>
      <c r="B167" s="97" t="s">
        <v>47</v>
      </c>
      <c r="C167" s="98">
        <v>55243.414299999829</v>
      </c>
      <c r="D167" s="98">
        <v>5.9999999999999995E-4</v>
      </c>
      <c r="E167" s="1">
        <f>+(C167-C$7)/C$8</f>
        <v>732.52216231049067</v>
      </c>
      <c r="F167" s="1">
        <f>ROUND(2*E167,0)/2</f>
        <v>732.5</v>
      </c>
      <c r="G167" s="1">
        <f>+C167-(C$7+F167*C$8)</f>
        <v>9.8274998308625072E-3</v>
      </c>
      <c r="M167" s="1">
        <f>+G167</f>
        <v>9.8274998308625072E-3</v>
      </c>
      <c r="O167" s="1">
        <f ca="1">+C$11+C$12*$F167</f>
        <v>9.4692939792424859E-3</v>
      </c>
      <c r="Q167" s="74">
        <f>+C167-15018.5</f>
        <v>40224.914299999829</v>
      </c>
      <c r="S167" s="1">
        <f ca="1">+(O167-G167)^2</f>
        <v>1.2831143213482477E-7</v>
      </c>
    </row>
    <row r="168" spans="1:19" ht="12.95" customHeight="1" x14ac:dyDescent="0.2">
      <c r="A168" s="96" t="s">
        <v>168</v>
      </c>
      <c r="B168" s="97" t="s">
        <v>45</v>
      </c>
      <c r="C168" s="98">
        <v>55248.513900000136</v>
      </c>
      <c r="D168" s="98">
        <v>4.0000000000000002E-4</v>
      </c>
      <c r="E168" s="1">
        <f>+(C168-C$7)/C$8</f>
        <v>744.02243405460297</v>
      </c>
      <c r="F168" s="1">
        <f>ROUND(2*E168,0)/2</f>
        <v>744</v>
      </c>
      <c r="G168" s="1">
        <f>+C168-(C$7+F168*C$8)</f>
        <v>9.9480001372285187E-3</v>
      </c>
      <c r="M168" s="1">
        <f>+G168</f>
        <v>9.9480001372285187E-3</v>
      </c>
      <c r="O168" s="1">
        <f ca="1">+C$11+C$12*$F168</f>
        <v>9.4906272100060141E-3</v>
      </c>
      <c r="Q168" s="74">
        <f>+C168-15018.5</f>
        <v>40230.013900000136</v>
      </c>
      <c r="S168" s="1">
        <f ca="1">+(O168-G168)^2</f>
        <v>2.0918999455608254E-7</v>
      </c>
    </row>
    <row r="169" spans="1:19" ht="12.95" customHeight="1" x14ac:dyDescent="0.2">
      <c r="A169" s="96" t="s">
        <v>168</v>
      </c>
      <c r="B169" s="97" t="s">
        <v>45</v>
      </c>
      <c r="C169" s="98">
        <v>55248.513900000136</v>
      </c>
      <c r="D169" s="98">
        <v>4.0000000000000002E-4</v>
      </c>
      <c r="E169" s="1">
        <f>+(C169-C$7)/C$8</f>
        <v>744.02243405460297</v>
      </c>
      <c r="F169" s="1">
        <f>ROUND(2*E169,0)/2</f>
        <v>744</v>
      </c>
      <c r="G169" s="1">
        <f>+C169-(C$7+F169*C$8)</f>
        <v>9.9480001372285187E-3</v>
      </c>
      <c r="M169" s="1">
        <f>+G169</f>
        <v>9.9480001372285187E-3</v>
      </c>
      <c r="O169" s="1">
        <f ca="1">+C$11+C$12*$F169</f>
        <v>9.4906272100060141E-3</v>
      </c>
      <c r="Q169" s="74">
        <f>+C169-15018.5</f>
        <v>40230.013900000136</v>
      </c>
      <c r="S169" s="1">
        <f ca="1">+(O169-G169)^2</f>
        <v>2.0918999455608254E-7</v>
      </c>
    </row>
    <row r="170" spans="1:19" ht="12.95" customHeight="1" x14ac:dyDescent="0.2">
      <c r="A170" s="96" t="s">
        <v>168</v>
      </c>
      <c r="B170" s="97" t="s">
        <v>45</v>
      </c>
      <c r="C170" s="98">
        <v>55252.504800000228</v>
      </c>
      <c r="D170" s="98">
        <v>4.0000000000000002E-4</v>
      </c>
      <c r="E170" s="1">
        <f>+(C170-C$7)/C$8</f>
        <v>753.02244082020604</v>
      </c>
      <c r="F170" s="1">
        <f>ROUND(2*E170,0)/2</f>
        <v>753</v>
      </c>
      <c r="G170" s="1">
        <f>+C170-(C$7+F170*C$8)</f>
        <v>9.9510002255556174E-3</v>
      </c>
      <c r="M170" s="1">
        <f>+G170</f>
        <v>9.9510002255556174E-3</v>
      </c>
      <c r="O170" s="1">
        <f ca="1">+C$11+C$12*$F170</f>
        <v>9.5073227819079068E-3</v>
      </c>
      <c r="Q170" s="74">
        <f>+C170-15018.5</f>
        <v>40234.004800000228</v>
      </c>
      <c r="S170" s="1">
        <f ca="1">+(O170-G170)^2</f>
        <v>1.9684967400176736E-7</v>
      </c>
    </row>
    <row r="171" spans="1:19" ht="12.95" customHeight="1" x14ac:dyDescent="0.2">
      <c r="A171" s="96" t="s">
        <v>168</v>
      </c>
      <c r="B171" s="97" t="s">
        <v>45</v>
      </c>
      <c r="C171" s="98">
        <v>55252.504800000228</v>
      </c>
      <c r="D171" s="98">
        <v>4.0000000000000002E-4</v>
      </c>
      <c r="E171" s="1">
        <f>+(C171-C$7)/C$8</f>
        <v>753.02244082020604</v>
      </c>
      <c r="F171" s="1">
        <f>ROUND(2*E171,0)/2</f>
        <v>753</v>
      </c>
      <c r="G171" s="1">
        <f>+C171-(C$7+F171*C$8)</f>
        <v>9.9510002255556174E-3</v>
      </c>
      <c r="M171" s="1">
        <f>+G171</f>
        <v>9.9510002255556174E-3</v>
      </c>
      <c r="O171" s="1">
        <f ca="1">+C$11+C$12*$F171</f>
        <v>9.5073227819079068E-3</v>
      </c>
      <c r="Q171" s="74">
        <f>+C171-15018.5</f>
        <v>40234.004800000228</v>
      </c>
      <c r="S171" s="1">
        <f ca="1">+(O171-G171)^2</f>
        <v>1.9684967400176736E-7</v>
      </c>
    </row>
    <row r="172" spans="1:19" ht="12.95" customHeight="1" x14ac:dyDescent="0.2">
      <c r="A172" s="96" t="s">
        <v>168</v>
      </c>
      <c r="B172" s="97" t="s">
        <v>47</v>
      </c>
      <c r="C172" s="98">
        <v>55259.378699999768</v>
      </c>
      <c r="D172" s="98">
        <v>5.0000000000000001E-4</v>
      </c>
      <c r="E172" s="1">
        <f>+(C172-C$7)/C$8</f>
        <v>768.52399347763185</v>
      </c>
      <c r="F172" s="1">
        <f>ROUND(2*E172,0)/2</f>
        <v>768.5</v>
      </c>
      <c r="G172" s="1">
        <f>+C172-(C$7+F172*C$8)</f>
        <v>1.0639499763783533E-2</v>
      </c>
      <c r="M172" s="1">
        <f>+G172</f>
        <v>1.0639499763783533E-2</v>
      </c>
      <c r="O172" s="1">
        <f ca="1">+C$11+C$12*$F172</f>
        <v>9.5360762668500552E-3</v>
      </c>
      <c r="Q172" s="74">
        <f>+C172-15018.5</f>
        <v>40240.878699999768</v>
      </c>
      <c r="S172" s="1">
        <f ca="1">+(O172-G172)^2</f>
        <v>1.2175434135849051E-6</v>
      </c>
    </row>
    <row r="173" spans="1:19" ht="12.95" customHeight="1" x14ac:dyDescent="0.2">
      <c r="A173" s="96" t="s">
        <v>168</v>
      </c>
      <c r="B173" s="97" t="s">
        <v>47</v>
      </c>
      <c r="C173" s="98">
        <v>55259.378699999768</v>
      </c>
      <c r="D173" s="98">
        <v>5.0000000000000001E-4</v>
      </c>
      <c r="E173" s="1">
        <f>+(C173-C$7)/C$8</f>
        <v>768.52399347763185</v>
      </c>
      <c r="F173" s="1">
        <f>ROUND(2*E173,0)/2</f>
        <v>768.5</v>
      </c>
      <c r="G173" s="1">
        <f>+C173-(C$7+F173*C$8)</f>
        <v>1.0639499763783533E-2</v>
      </c>
      <c r="M173" s="1">
        <f>+G173</f>
        <v>1.0639499763783533E-2</v>
      </c>
      <c r="O173" s="1">
        <f ca="1">+C$11+C$12*$F173</f>
        <v>9.5360762668500552E-3</v>
      </c>
      <c r="Q173" s="74">
        <f>+C173-15018.5</f>
        <v>40240.878699999768</v>
      </c>
      <c r="S173" s="1">
        <f ca="1">+(O173-G173)^2</f>
        <v>1.2175434135849051E-6</v>
      </c>
    </row>
    <row r="174" spans="1:19" ht="12.95" customHeight="1" x14ac:dyDescent="0.2">
      <c r="A174" s="96" t="s">
        <v>168</v>
      </c>
      <c r="B174" s="97" t="s">
        <v>45</v>
      </c>
      <c r="C174" s="98">
        <v>55259.601699999999</v>
      </c>
      <c r="D174" s="98">
        <v>1E-3</v>
      </c>
      <c r="E174" s="1">
        <f>+(C174-C$7)/C$8</f>
        <v>769.0268879402247</v>
      </c>
      <c r="F174" s="1">
        <f>ROUND(2*E174,0)/2</f>
        <v>769</v>
      </c>
      <c r="G174" s="1">
        <f>+C174-(C$7+F174*C$8)</f>
        <v>1.1922999998205341E-2</v>
      </c>
      <c r="M174" s="1">
        <f>+G174</f>
        <v>1.1922999998205341E-2</v>
      </c>
      <c r="O174" s="1">
        <f ca="1">+C$11+C$12*$F174</f>
        <v>9.5370037986223823E-3</v>
      </c>
      <c r="Q174" s="74">
        <f>+C174-15018.5</f>
        <v>40241.101699999999</v>
      </c>
      <c r="S174" s="1">
        <f ca="1">+(O174-G174)^2</f>
        <v>5.6929778644243242E-6</v>
      </c>
    </row>
    <row r="175" spans="1:19" ht="12.95" customHeight="1" x14ac:dyDescent="0.2">
      <c r="A175" s="96" t="s">
        <v>168</v>
      </c>
      <c r="B175" s="97" t="s">
        <v>45</v>
      </c>
      <c r="C175" s="98">
        <v>55259.601699999999</v>
      </c>
      <c r="D175" s="98">
        <v>1E-3</v>
      </c>
      <c r="E175" s="1">
        <f>+(C175-C$7)/C$8</f>
        <v>769.0268879402247</v>
      </c>
      <c r="F175" s="1">
        <f>ROUND(2*E175,0)/2</f>
        <v>769</v>
      </c>
      <c r="G175" s="1">
        <f>+C175-(C$7+F175*C$8)</f>
        <v>1.1922999998205341E-2</v>
      </c>
      <c r="M175" s="1">
        <f>+G175</f>
        <v>1.1922999998205341E-2</v>
      </c>
      <c r="O175" s="1">
        <f ca="1">+C$11+C$12*$F175</f>
        <v>9.5370037986223823E-3</v>
      </c>
      <c r="Q175" s="74">
        <f>+C175-15018.5</f>
        <v>40241.101699999999</v>
      </c>
      <c r="S175" s="1">
        <f ca="1">+(O175-G175)^2</f>
        <v>5.6929778644243242E-6</v>
      </c>
    </row>
    <row r="176" spans="1:19" ht="12.95" customHeight="1" x14ac:dyDescent="0.2">
      <c r="A176" s="96" t="s">
        <v>168</v>
      </c>
      <c r="B176" s="97" t="s">
        <v>45</v>
      </c>
      <c r="C176" s="98">
        <v>55261.373900000006</v>
      </c>
      <c r="D176" s="98">
        <v>1.1000000000000001E-3</v>
      </c>
      <c r="E176" s="1">
        <f>+(C176-C$7)/C$8</f>
        <v>773.02343307783678</v>
      </c>
      <c r="F176" s="1">
        <f>ROUND(2*E176,0)/2</f>
        <v>773</v>
      </c>
      <c r="G176" s="1">
        <f>+C176-(C$7+F176*C$8)</f>
        <v>1.0391000003437512E-2</v>
      </c>
      <c r="M176" s="1">
        <f>+G176</f>
        <v>1.0391000003437512E-2</v>
      </c>
      <c r="O176" s="1">
        <f ca="1">+C$11+C$12*$F176</f>
        <v>9.5444240528010007E-3</v>
      </c>
      <c r="Q176" s="74">
        <f>+C176-15018.5</f>
        <v>40242.873900000006</v>
      </c>
      <c r="S176" s="1">
        <f ca="1">+(O176-G176)^2</f>
        <v>7.1669084019611224E-7</v>
      </c>
    </row>
    <row r="177" spans="1:19" ht="12.95" customHeight="1" x14ac:dyDescent="0.2">
      <c r="A177" s="96" t="s">
        <v>168</v>
      </c>
      <c r="B177" s="97" t="s">
        <v>45</v>
      </c>
      <c r="C177" s="98">
        <v>55261.373900000006</v>
      </c>
      <c r="D177" s="98">
        <v>1.1000000000000001E-3</v>
      </c>
      <c r="E177" s="1">
        <f>+(C177-C$7)/C$8</f>
        <v>773.02343307783678</v>
      </c>
      <c r="F177" s="1">
        <f>ROUND(2*E177,0)/2</f>
        <v>773</v>
      </c>
      <c r="G177" s="1">
        <f>+C177-(C$7+F177*C$8)</f>
        <v>1.0391000003437512E-2</v>
      </c>
      <c r="M177" s="1">
        <f>+G177</f>
        <v>1.0391000003437512E-2</v>
      </c>
      <c r="O177" s="1">
        <f ca="1">+C$11+C$12*$F177</f>
        <v>9.5444240528010007E-3</v>
      </c>
      <c r="Q177" s="74">
        <f>+C177-15018.5</f>
        <v>40242.873900000006</v>
      </c>
      <c r="S177" s="1">
        <f ca="1">+(O177-G177)^2</f>
        <v>7.1669084019611224E-7</v>
      </c>
    </row>
    <row r="178" spans="1:19" ht="12.95" customHeight="1" x14ac:dyDescent="0.2">
      <c r="A178" s="96" t="s">
        <v>168</v>
      </c>
      <c r="B178" s="97" t="s">
        <v>47</v>
      </c>
      <c r="C178" s="98">
        <v>55266.472399999853</v>
      </c>
      <c r="D178" s="98">
        <v>5.0000000000000001E-4</v>
      </c>
      <c r="E178" s="1">
        <f>+(C178-C$7)/C$8</f>
        <v>784.52122417558382</v>
      </c>
      <c r="F178" s="1">
        <f>ROUND(2*E178,0)/2</f>
        <v>784.5</v>
      </c>
      <c r="G178" s="1">
        <f>+C178-(C$7+F178*C$8)</f>
        <v>9.4114998501027003E-3</v>
      </c>
      <c r="M178" s="1">
        <f>+G178</f>
        <v>9.4114998501027003E-3</v>
      </c>
      <c r="O178" s="1">
        <f ca="1">+C$11+C$12*$F178</f>
        <v>9.5657572835645306E-3</v>
      </c>
      <c r="Q178" s="74">
        <f>+C178-15018.5</f>
        <v>40247.972399999853</v>
      </c>
      <c r="S178" s="1">
        <f ca="1">+(O178-G178)^2</f>
        <v>2.3795355778231008E-8</v>
      </c>
    </row>
    <row r="179" spans="1:19" ht="12.95" customHeight="1" x14ac:dyDescent="0.2">
      <c r="A179" s="96" t="s">
        <v>168</v>
      </c>
      <c r="B179" s="97" t="s">
        <v>47</v>
      </c>
      <c r="C179" s="98">
        <v>55266.472399999853</v>
      </c>
      <c r="D179" s="98">
        <v>5.0000000000000001E-4</v>
      </c>
      <c r="E179" s="1">
        <f>+(C179-C$7)/C$8</f>
        <v>784.52122417558382</v>
      </c>
      <c r="F179" s="1">
        <f>ROUND(2*E179,0)/2</f>
        <v>784.5</v>
      </c>
      <c r="G179" s="1">
        <f>+C179-(C$7+F179*C$8)</f>
        <v>9.4114998501027003E-3</v>
      </c>
      <c r="M179" s="1">
        <f>+G179</f>
        <v>9.4114998501027003E-3</v>
      </c>
      <c r="O179" s="1">
        <f ca="1">+C$11+C$12*$F179</f>
        <v>9.5657572835645306E-3</v>
      </c>
      <c r="Q179" s="74">
        <f>+C179-15018.5</f>
        <v>40247.972399999853</v>
      </c>
      <c r="S179" s="1">
        <f ca="1">+(O179-G179)^2</f>
        <v>2.3795355778231008E-8</v>
      </c>
    </row>
    <row r="180" spans="1:19" ht="12.95" customHeight="1" x14ac:dyDescent="0.2">
      <c r="A180" s="96" t="s">
        <v>168</v>
      </c>
      <c r="B180" s="97" t="s">
        <v>45</v>
      </c>
      <c r="C180" s="98">
        <v>55269.355599999893</v>
      </c>
      <c r="D180" s="98">
        <v>4.0000000000000002E-4</v>
      </c>
      <c r="E180" s="1">
        <f>+(C180-C$7)/C$8</f>
        <v>791.0232210951641</v>
      </c>
      <c r="F180" s="1">
        <f>ROUND(2*E180,0)/2</f>
        <v>791</v>
      </c>
      <c r="G180" s="1">
        <f>+C180-(C$7+F180*C$8)</f>
        <v>1.0296999891579617E-2</v>
      </c>
      <c r="M180" s="1">
        <f>+G180</f>
        <v>1.0296999891579617E-2</v>
      </c>
      <c r="O180" s="1">
        <f ca="1">+C$11+C$12*$F180</f>
        <v>9.5778151966047845E-3</v>
      </c>
      <c r="Q180" s="74">
        <f>+C180-15018.5</f>
        <v>40250.855599999893</v>
      </c>
      <c r="S180" s="1">
        <f ca="1">+(O180-G180)^2</f>
        <v>5.1722662548604267E-7</v>
      </c>
    </row>
    <row r="181" spans="1:19" ht="12.95" customHeight="1" x14ac:dyDescent="0.2">
      <c r="A181" s="96" t="s">
        <v>168</v>
      </c>
      <c r="B181" s="97" t="s">
        <v>45</v>
      </c>
      <c r="C181" s="98">
        <v>55269.355599999893</v>
      </c>
      <c r="D181" s="98">
        <v>4.0000000000000002E-4</v>
      </c>
      <c r="E181" s="1">
        <f>+(C181-C$7)/C$8</f>
        <v>791.0232210951641</v>
      </c>
      <c r="F181" s="1">
        <f>ROUND(2*E181,0)/2</f>
        <v>791</v>
      </c>
      <c r="G181" s="1">
        <f>+C181-(C$7+F181*C$8)</f>
        <v>1.0296999891579617E-2</v>
      </c>
      <c r="M181" s="1">
        <f>+G181</f>
        <v>1.0296999891579617E-2</v>
      </c>
      <c r="O181" s="1">
        <f ca="1">+C$11+C$12*$F181</f>
        <v>9.5778151966047845E-3</v>
      </c>
      <c r="Q181" s="74">
        <f>+C181-15018.5</f>
        <v>40250.855599999893</v>
      </c>
      <c r="S181" s="1">
        <f ca="1">+(O181-G181)^2</f>
        <v>5.1722662548604267E-7</v>
      </c>
    </row>
    <row r="182" spans="1:19" ht="12.95" customHeight="1" x14ac:dyDescent="0.2">
      <c r="A182" s="96" t="s">
        <v>168</v>
      </c>
      <c r="B182" s="97" t="s">
        <v>47</v>
      </c>
      <c r="C182" s="98">
        <v>55269.577800000086</v>
      </c>
      <c r="D182" s="98">
        <v>8.9999999999999998E-4</v>
      </c>
      <c r="E182" s="1">
        <f>+(C182-C$7)/C$8</f>
        <v>791.52431145197772</v>
      </c>
      <c r="F182" s="1">
        <f>ROUND(2*E182,0)/2</f>
        <v>791.5</v>
      </c>
      <c r="G182" s="1">
        <f>+C182-(C$7+F182*C$8)</f>
        <v>1.0780500088003464E-2</v>
      </c>
      <c r="M182" s="1">
        <f>+G182</f>
        <v>1.0780500088003464E-2</v>
      </c>
      <c r="O182" s="1">
        <f ca="1">+C$11+C$12*$F182</f>
        <v>9.5787427283771133E-3</v>
      </c>
      <c r="Q182" s="74">
        <f>+C182-15018.5</f>
        <v>40251.077800000086</v>
      </c>
      <c r="S182" s="1">
        <f ca="1">+(O182-G182)^2</f>
        <v>1.444220751416098E-6</v>
      </c>
    </row>
    <row r="183" spans="1:19" ht="12.95" customHeight="1" x14ac:dyDescent="0.2">
      <c r="A183" s="96" t="s">
        <v>168</v>
      </c>
      <c r="B183" s="97" t="s">
        <v>47</v>
      </c>
      <c r="C183" s="98">
        <v>55269.577800000086</v>
      </c>
      <c r="D183" s="98">
        <v>8.9999999999999998E-4</v>
      </c>
      <c r="E183" s="1">
        <f>+(C183-C$7)/C$8</f>
        <v>791.52431145197772</v>
      </c>
      <c r="F183" s="1">
        <f>ROUND(2*E183,0)/2</f>
        <v>791.5</v>
      </c>
      <c r="G183" s="1">
        <f>+C183-(C$7+F183*C$8)</f>
        <v>1.0780500088003464E-2</v>
      </c>
      <c r="M183" s="1">
        <f>+G183</f>
        <v>1.0780500088003464E-2</v>
      </c>
      <c r="O183" s="1">
        <f ca="1">+C$11+C$12*$F183</f>
        <v>9.5787427283771133E-3</v>
      </c>
      <c r="Q183" s="74">
        <f>+C183-15018.5</f>
        <v>40251.077800000086</v>
      </c>
      <c r="S183" s="1">
        <f ca="1">+(O183-G183)^2</f>
        <v>1.444220751416098E-6</v>
      </c>
    </row>
    <row r="184" spans="1:19" ht="12.95" customHeight="1" x14ac:dyDescent="0.2">
      <c r="A184" s="96" t="s">
        <v>168</v>
      </c>
      <c r="B184" s="97" t="s">
        <v>47</v>
      </c>
      <c r="C184" s="98">
        <v>55270.464000000153</v>
      </c>
      <c r="D184" s="98">
        <v>2.9999999999999997E-4</v>
      </c>
      <c r="E184" s="1">
        <f>+(C184-C$7)/C$8</f>
        <v>793.52280953413742</v>
      </c>
      <c r="F184" s="1">
        <f>ROUND(2*E184,0)/2</f>
        <v>793.5</v>
      </c>
      <c r="G184" s="1">
        <f>+C184-(C$7+F184*C$8)</f>
        <v>1.0114500153576955E-2</v>
      </c>
      <c r="M184" s="1">
        <f>+G184</f>
        <v>1.0114500153576955E-2</v>
      </c>
      <c r="O184" s="1">
        <f ca="1">+C$11+C$12*$F184</f>
        <v>9.5824528554664216E-3</v>
      </c>
      <c r="Q184" s="74">
        <f>+C184-15018.5</f>
        <v>40251.964000000153</v>
      </c>
      <c r="S184" s="1">
        <f ca="1">+(O184-G184)^2</f>
        <v>2.8307432742671898E-7</v>
      </c>
    </row>
    <row r="185" spans="1:19" ht="12.95" customHeight="1" x14ac:dyDescent="0.2">
      <c r="A185" s="96" t="s">
        <v>168</v>
      </c>
      <c r="B185" s="97" t="s">
        <v>47</v>
      </c>
      <c r="C185" s="98">
        <v>55270.464000000153</v>
      </c>
      <c r="D185" s="98">
        <v>2.9999999999999997E-4</v>
      </c>
      <c r="E185" s="1">
        <f>+(C185-C$7)/C$8</f>
        <v>793.52280953413742</v>
      </c>
      <c r="F185" s="1">
        <f>ROUND(2*E185,0)/2</f>
        <v>793.5</v>
      </c>
      <c r="G185" s="1">
        <f>+C185-(C$7+F185*C$8)</f>
        <v>1.0114500153576955E-2</v>
      </c>
      <c r="M185" s="1">
        <f>+G185</f>
        <v>1.0114500153576955E-2</v>
      </c>
      <c r="O185" s="1">
        <f ca="1">+C$11+C$12*$F185</f>
        <v>9.5824528554664216E-3</v>
      </c>
      <c r="Q185" s="74">
        <f>+C185-15018.5</f>
        <v>40251.964000000153</v>
      </c>
      <c r="S185" s="1">
        <f ca="1">+(O185-G185)^2</f>
        <v>2.8307432742671898E-7</v>
      </c>
    </row>
    <row r="186" spans="1:19" ht="12.95" customHeight="1" x14ac:dyDescent="0.2">
      <c r="A186" s="96" t="s">
        <v>168</v>
      </c>
      <c r="B186" s="97" t="s">
        <v>45</v>
      </c>
      <c r="C186" s="98">
        <v>55276.450499999803</v>
      </c>
      <c r="D186" s="98">
        <v>2.9999999999999997E-4</v>
      </c>
      <c r="E186" s="1">
        <f>+(C186-C$7)/C$8</f>
        <v>807.0231579512598</v>
      </c>
      <c r="F186" s="1">
        <f>ROUND(2*E186,0)/2</f>
        <v>807</v>
      </c>
      <c r="G186" s="1">
        <f>+C186-(C$7+F186*C$8)</f>
        <v>1.0268999802065082E-2</v>
      </c>
      <c r="M186" s="1">
        <f>+G186</f>
        <v>1.0268999802065082E-2</v>
      </c>
      <c r="O186" s="1">
        <f ca="1">+C$11+C$12*$F186</f>
        <v>9.6074962133192599E-3</v>
      </c>
      <c r="Q186" s="74">
        <f>+C186-15018.5</f>
        <v>40257.950499999803</v>
      </c>
      <c r="S186" s="1">
        <f ca="1">+(O186-G186)^2</f>
        <v>4.3758699792360155E-7</v>
      </c>
    </row>
    <row r="187" spans="1:19" ht="12.95" customHeight="1" x14ac:dyDescent="0.2">
      <c r="A187" s="96" t="s">
        <v>168</v>
      </c>
      <c r="B187" s="97" t="s">
        <v>45</v>
      </c>
      <c r="C187" s="98">
        <v>55276.450499999803</v>
      </c>
      <c r="D187" s="98">
        <v>2.9999999999999997E-4</v>
      </c>
      <c r="E187" s="1">
        <f>+(C187-C$7)/C$8</f>
        <v>807.0231579512598</v>
      </c>
      <c r="F187" s="1">
        <f>ROUND(2*E187,0)/2</f>
        <v>807</v>
      </c>
      <c r="G187" s="1">
        <f>+C187-(C$7+F187*C$8)</f>
        <v>1.0268999802065082E-2</v>
      </c>
      <c r="M187" s="1">
        <f>+G187</f>
        <v>1.0268999802065082E-2</v>
      </c>
      <c r="O187" s="1">
        <f ca="1">+C$11+C$12*$F187</f>
        <v>9.6074962133192599E-3</v>
      </c>
      <c r="Q187" s="74">
        <f>+C187-15018.5</f>
        <v>40257.950499999803</v>
      </c>
      <c r="S187" s="1">
        <f ca="1">+(O187-G187)^2</f>
        <v>4.3758699792360155E-7</v>
      </c>
    </row>
    <row r="188" spans="1:19" ht="12.95" customHeight="1" x14ac:dyDescent="0.2">
      <c r="A188" s="96" t="s">
        <v>168</v>
      </c>
      <c r="B188" s="97" t="s">
        <v>47</v>
      </c>
      <c r="C188" s="98">
        <v>55278.446500000078</v>
      </c>
      <c r="D188" s="98">
        <v>2.9999999999999997E-4</v>
      </c>
      <c r="E188" s="1">
        <f>+(C188-C$7)/C$8</f>
        <v>811.52440165724397</v>
      </c>
      <c r="F188" s="1">
        <f>ROUND(2*E188,0)/2</f>
        <v>811.5</v>
      </c>
      <c r="G188" s="1">
        <f>+C188-(C$7+F188*C$8)</f>
        <v>1.0820500079717021E-2</v>
      </c>
      <c r="M188" s="1">
        <f>+G188</f>
        <v>1.0820500079717021E-2</v>
      </c>
      <c r="O188" s="1">
        <f ca="1">+C$11+C$12*$F188</f>
        <v>9.6158439992702072E-3</v>
      </c>
      <c r="Q188" s="74">
        <f>+C188-15018.5</f>
        <v>40259.946500000078</v>
      </c>
      <c r="S188" s="1">
        <f ca="1">+(O188-G188)^2</f>
        <v>1.4511962721574814E-6</v>
      </c>
    </row>
    <row r="189" spans="1:19" ht="12.95" customHeight="1" x14ac:dyDescent="0.2">
      <c r="A189" s="96" t="s">
        <v>168</v>
      </c>
      <c r="B189" s="97" t="s">
        <v>47</v>
      </c>
      <c r="C189" s="98">
        <v>55278.446500000078</v>
      </c>
      <c r="D189" s="98">
        <v>2.9999999999999997E-4</v>
      </c>
      <c r="E189" s="1">
        <f>+(C189-C$7)/C$8</f>
        <v>811.52440165724397</v>
      </c>
      <c r="F189" s="1">
        <f>ROUND(2*E189,0)/2</f>
        <v>811.5</v>
      </c>
      <c r="G189" s="1">
        <f>+C189-(C$7+F189*C$8)</f>
        <v>1.0820500079717021E-2</v>
      </c>
      <c r="M189" s="1">
        <f>+G189</f>
        <v>1.0820500079717021E-2</v>
      </c>
      <c r="O189" s="1">
        <f ca="1">+C$11+C$12*$F189</f>
        <v>9.6158439992702072E-3</v>
      </c>
      <c r="Q189" s="74">
        <f>+C189-15018.5</f>
        <v>40259.946500000078</v>
      </c>
      <c r="S189" s="1">
        <f ca="1">+(O189-G189)^2</f>
        <v>1.4511962721574814E-6</v>
      </c>
    </row>
    <row r="190" spans="1:19" ht="12.95" customHeight="1" x14ac:dyDescent="0.2">
      <c r="A190" s="96" t="s">
        <v>168</v>
      </c>
      <c r="B190" s="97" t="s">
        <v>45</v>
      </c>
      <c r="C190" s="98">
        <v>55279.55709999986</v>
      </c>
      <c r="D190" s="98">
        <v>6.7999999999999996E-3</v>
      </c>
      <c r="E190" s="1">
        <f>+(C190-C$7)/C$8</f>
        <v>814.02895138579754</v>
      </c>
      <c r="F190" s="1">
        <f>ROUND(2*E190,0)/2</f>
        <v>814</v>
      </c>
      <c r="G190" s="1">
        <f>+C190-(C$7+F190*C$8)</f>
        <v>1.2837999856856186E-2</v>
      </c>
      <c r="M190" s="1">
        <f>+G190</f>
        <v>1.2837999856856186E-2</v>
      </c>
      <c r="O190" s="1">
        <f ca="1">+C$11+C$12*$F190</f>
        <v>9.6204816581318426E-3</v>
      </c>
      <c r="Q190" s="74">
        <f>+C190-15018.5</f>
        <v>40261.05709999986</v>
      </c>
      <c r="S190" s="1">
        <f ca="1">+(O190-G190)^2</f>
        <v>1.0352423359122343E-5</v>
      </c>
    </row>
    <row r="191" spans="1:19" ht="12.95" customHeight="1" x14ac:dyDescent="0.2">
      <c r="A191" s="96" t="s">
        <v>168</v>
      </c>
      <c r="B191" s="97" t="s">
        <v>45</v>
      </c>
      <c r="C191" s="98">
        <v>55279.55709999986</v>
      </c>
      <c r="D191" s="98">
        <v>6.7999999999999996E-3</v>
      </c>
      <c r="E191" s="1">
        <f>+(C191-C$7)/C$8</f>
        <v>814.02895138579754</v>
      </c>
      <c r="F191" s="1">
        <f>ROUND(2*E191,0)/2</f>
        <v>814</v>
      </c>
      <c r="G191" s="1">
        <f>+C191-(C$7+F191*C$8)</f>
        <v>1.2837999856856186E-2</v>
      </c>
      <c r="M191" s="1">
        <f>+G191</f>
        <v>1.2837999856856186E-2</v>
      </c>
      <c r="O191" s="1">
        <f ca="1">+C$11+C$12*$F191</f>
        <v>9.6204816581318426E-3</v>
      </c>
      <c r="Q191" s="74">
        <f>+C191-15018.5</f>
        <v>40261.05709999986</v>
      </c>
      <c r="S191" s="1">
        <f ca="1">+(O191-G191)^2</f>
        <v>1.0352423359122343E-5</v>
      </c>
    </row>
    <row r="192" spans="1:19" ht="12.95" customHeight="1" x14ac:dyDescent="0.2">
      <c r="A192" s="96" t="s">
        <v>168</v>
      </c>
      <c r="B192" s="97" t="s">
        <v>45</v>
      </c>
      <c r="C192" s="98">
        <v>55280.44160000002</v>
      </c>
      <c r="D192" s="98">
        <v>1E-4</v>
      </c>
      <c r="E192" s="1">
        <f>+(C192-C$7)/C$8</f>
        <v>816.02361574357019</v>
      </c>
      <c r="F192" s="1">
        <f>ROUND(2*E192,0)/2</f>
        <v>816</v>
      </c>
      <c r="G192" s="1">
        <f>+C192-(C$7+F192*C$8)</f>
        <v>1.0472000016306993E-2</v>
      </c>
      <c r="M192" s="1">
        <f>+G192</f>
        <v>1.0472000016306993E-2</v>
      </c>
      <c r="O192" s="1">
        <f ca="1">+C$11+C$12*$F192</f>
        <v>9.6241917852211527E-3</v>
      </c>
      <c r="Q192" s="74">
        <f>+C192-15018.5</f>
        <v>40261.94160000002</v>
      </c>
      <c r="S192" s="1">
        <f ca="1">+(O192-G192)^2</f>
        <v>7.1877879669690097E-7</v>
      </c>
    </row>
    <row r="193" spans="1:19" ht="12.95" customHeight="1" x14ac:dyDescent="0.2">
      <c r="A193" s="96" t="s">
        <v>168</v>
      </c>
      <c r="B193" s="97" t="s">
        <v>45</v>
      </c>
      <c r="C193" s="98">
        <v>55280.44160000002</v>
      </c>
      <c r="D193" s="98">
        <v>1E-4</v>
      </c>
      <c r="E193" s="1">
        <f>+(C193-C$7)/C$8</f>
        <v>816.02361574357019</v>
      </c>
      <c r="F193" s="1">
        <f>ROUND(2*E193,0)/2</f>
        <v>816</v>
      </c>
      <c r="G193" s="1">
        <f>+C193-(C$7+F193*C$8)</f>
        <v>1.0472000016306993E-2</v>
      </c>
      <c r="M193" s="1">
        <f>+G193</f>
        <v>1.0472000016306993E-2</v>
      </c>
      <c r="O193" s="1">
        <f ca="1">+C$11+C$12*$F193</f>
        <v>9.6241917852211527E-3</v>
      </c>
      <c r="Q193" s="74">
        <f>+C193-15018.5</f>
        <v>40261.94160000002</v>
      </c>
      <c r="S193" s="1">
        <f ca="1">+(O193-G193)^2</f>
        <v>7.1877879669690097E-7</v>
      </c>
    </row>
    <row r="194" spans="1:19" ht="12.95" customHeight="1" x14ac:dyDescent="0.2">
      <c r="A194" s="96" t="s">
        <v>168</v>
      </c>
      <c r="B194" s="97" t="s">
        <v>47</v>
      </c>
      <c r="C194" s="98">
        <v>55281.552199999802</v>
      </c>
      <c r="D194" s="98">
        <v>4.0000000000000002E-4</v>
      </c>
      <c r="E194" s="1">
        <f>+(C194-C$7)/C$8</f>
        <v>818.52816547212376</v>
      </c>
      <c r="F194" s="1">
        <f>ROUND(2*E194,0)/2</f>
        <v>818.5</v>
      </c>
      <c r="G194" s="1">
        <f>+C194-(C$7+F194*C$8)</f>
        <v>1.2489499800722115E-2</v>
      </c>
      <c r="M194" s="1">
        <f>+G194</f>
        <v>1.2489499800722115E-2</v>
      </c>
      <c r="O194" s="1">
        <f ca="1">+C$11+C$12*$F194</f>
        <v>9.6288294440827898E-3</v>
      </c>
      <c r="Q194" s="74">
        <f>+C194-15018.5</f>
        <v>40263.052199999802</v>
      </c>
      <c r="S194" s="1">
        <f ca="1">+(O194-G194)^2</f>
        <v>8.183434889354962E-6</v>
      </c>
    </row>
    <row r="195" spans="1:19" ht="12.95" customHeight="1" x14ac:dyDescent="0.2">
      <c r="A195" s="96" t="s">
        <v>168</v>
      </c>
      <c r="B195" s="97" t="s">
        <v>47</v>
      </c>
      <c r="C195" s="98">
        <v>55281.552199999802</v>
      </c>
      <c r="D195" s="98">
        <v>4.0000000000000002E-4</v>
      </c>
      <c r="E195" s="1">
        <f>+(C195-C$7)/C$8</f>
        <v>818.52816547212376</v>
      </c>
      <c r="F195" s="1">
        <f>ROUND(2*E195,0)/2</f>
        <v>818.5</v>
      </c>
      <c r="G195" s="1">
        <f>+C195-(C$7+F195*C$8)</f>
        <v>1.2489499800722115E-2</v>
      </c>
      <c r="M195" s="1">
        <f>+G195</f>
        <v>1.2489499800722115E-2</v>
      </c>
      <c r="O195" s="1">
        <f ca="1">+C$11+C$12*$F195</f>
        <v>9.6288294440827898E-3</v>
      </c>
      <c r="Q195" s="74">
        <f>+C195-15018.5</f>
        <v>40263.052199999802</v>
      </c>
      <c r="S195" s="1">
        <f ca="1">+(O195-G195)^2</f>
        <v>8.183434889354962E-6</v>
      </c>
    </row>
    <row r="196" spans="1:19" ht="12.95" customHeight="1" x14ac:dyDescent="0.2">
      <c r="A196" s="96" t="s">
        <v>168</v>
      </c>
      <c r="B196" s="97" t="s">
        <v>47</v>
      </c>
      <c r="C196" s="98">
        <v>55286.428799999878</v>
      </c>
      <c r="D196" s="98">
        <v>2.9999999999999997E-4</v>
      </c>
      <c r="E196" s="1">
        <f>+(C196-C$7)/C$8</f>
        <v>829.52554275364309</v>
      </c>
      <c r="F196" s="1">
        <f>ROUND(2*E196,0)/2</f>
        <v>829.5</v>
      </c>
      <c r="G196" s="1">
        <f>+C196-(C$7+F196*C$8)</f>
        <v>1.1326499872666318E-2</v>
      </c>
      <c r="M196" s="1">
        <f>+G196</f>
        <v>1.1326499872666318E-2</v>
      </c>
      <c r="O196" s="1">
        <f ca="1">+C$11+C$12*$F196</f>
        <v>9.649235143073991E-3</v>
      </c>
      <c r="Q196" s="74">
        <f>+C196-15018.5</f>
        <v>40267.928799999878</v>
      </c>
      <c r="S196" s="1">
        <f ca="1">+(O196-G196)^2</f>
        <v>2.8132169731344217E-6</v>
      </c>
    </row>
    <row r="197" spans="1:19" ht="12.95" customHeight="1" x14ac:dyDescent="0.2">
      <c r="A197" s="96" t="s">
        <v>168</v>
      </c>
      <c r="B197" s="97" t="s">
        <v>47</v>
      </c>
      <c r="C197" s="98">
        <v>55286.428799999878</v>
      </c>
      <c r="D197" s="98">
        <v>2.9999999999999997E-4</v>
      </c>
      <c r="E197" s="1">
        <f>+(C197-C$7)/C$8</f>
        <v>829.52554275364309</v>
      </c>
      <c r="F197" s="1">
        <f>ROUND(2*E197,0)/2</f>
        <v>829.5</v>
      </c>
      <c r="G197" s="1">
        <f>+C197-(C$7+F197*C$8)</f>
        <v>1.1326499872666318E-2</v>
      </c>
      <c r="M197" s="1">
        <f>+G197</f>
        <v>1.1326499872666318E-2</v>
      </c>
      <c r="O197" s="1">
        <f ca="1">+C$11+C$12*$F197</f>
        <v>9.649235143073991E-3</v>
      </c>
      <c r="Q197" s="74">
        <f>+C197-15018.5</f>
        <v>40267.928799999878</v>
      </c>
      <c r="S197" s="1">
        <f ca="1">+(O197-G197)^2</f>
        <v>2.8132169731344217E-6</v>
      </c>
    </row>
    <row r="198" spans="1:19" ht="12.95" customHeight="1" x14ac:dyDescent="0.2">
      <c r="A198" s="96" t="s">
        <v>168</v>
      </c>
      <c r="B198" s="97" t="s">
        <v>45</v>
      </c>
      <c r="C198" s="98">
        <v>55287.536100000143</v>
      </c>
      <c r="D198" s="98">
        <v>2.0000000000000001E-4</v>
      </c>
      <c r="E198" s="1">
        <f>+(C198-C$7)/C$8</f>
        <v>832.02265054730128</v>
      </c>
      <c r="F198" s="1">
        <f>ROUND(2*E198,0)/2</f>
        <v>832</v>
      </c>
      <c r="G198" s="1">
        <f>+C198-(C$7+F198*C$8)</f>
        <v>1.0044000140624121E-2</v>
      </c>
      <c r="M198" s="1">
        <f>+G198</f>
        <v>1.0044000140624121E-2</v>
      </c>
      <c r="O198" s="1">
        <f ca="1">+C$11+C$12*$F198</f>
        <v>9.6538728019356281E-3</v>
      </c>
      <c r="Q198" s="74">
        <f>+C198-15018.5</f>
        <v>40269.036100000143</v>
      </c>
      <c r="S198" s="1">
        <f ca="1">+(O198-G198)^2</f>
        <v>1.5219934039216589E-7</v>
      </c>
    </row>
    <row r="199" spans="1:19" ht="12.95" customHeight="1" x14ac:dyDescent="0.2">
      <c r="A199" s="96" t="s">
        <v>168</v>
      </c>
      <c r="B199" s="97" t="s">
        <v>45</v>
      </c>
      <c r="C199" s="98">
        <v>55287.536100000143</v>
      </c>
      <c r="D199" s="98">
        <v>2.0000000000000001E-4</v>
      </c>
      <c r="E199" s="1">
        <f>+(C199-C$7)/C$8</f>
        <v>832.02265054730128</v>
      </c>
      <c r="F199" s="1">
        <f>ROUND(2*E199,0)/2</f>
        <v>832</v>
      </c>
      <c r="G199" s="1">
        <f>+C199-(C$7+F199*C$8)</f>
        <v>1.0044000140624121E-2</v>
      </c>
      <c r="M199" s="1">
        <f>+G199</f>
        <v>1.0044000140624121E-2</v>
      </c>
      <c r="O199" s="1">
        <f ca="1">+C$11+C$12*$F199</f>
        <v>9.6538728019356281E-3</v>
      </c>
      <c r="Q199" s="74">
        <f>+C199-15018.5</f>
        <v>40269.036100000143</v>
      </c>
      <c r="S199" s="1">
        <f ca="1">+(O199-G199)^2</f>
        <v>1.5219934039216589E-7</v>
      </c>
    </row>
    <row r="200" spans="1:19" ht="12.95" customHeight="1" x14ac:dyDescent="0.2">
      <c r="A200" s="96" t="s">
        <v>168</v>
      </c>
      <c r="B200" s="97" t="s">
        <v>45</v>
      </c>
      <c r="C200" s="98">
        <v>55288.42379999999</v>
      </c>
      <c r="D200" s="98">
        <v>1.4E-3</v>
      </c>
      <c r="E200" s="1">
        <f>+(C200-C$7)/C$8</f>
        <v>834.02453132714072</v>
      </c>
      <c r="F200" s="1">
        <f>ROUND(2*E200,0)/2</f>
        <v>834</v>
      </c>
      <c r="G200" s="1">
        <f>+C200-(C$7+F200*C$8)</f>
        <v>1.0877999986405484E-2</v>
      </c>
      <c r="M200" s="1">
        <f>+G200</f>
        <v>1.0877999986405484E-2</v>
      </c>
      <c r="O200" s="1">
        <f ca="1">+C$11+C$12*$F200</f>
        <v>9.6575829290249382E-3</v>
      </c>
      <c r="Q200" s="74">
        <f>+C200-15018.5</f>
        <v>40269.92379999999</v>
      </c>
      <c r="S200" s="1">
        <f ca="1">+(O200-G200)^2</f>
        <v>1.4894177939453914E-6</v>
      </c>
    </row>
    <row r="201" spans="1:19" ht="12.95" customHeight="1" x14ac:dyDescent="0.2">
      <c r="A201" s="96" t="s">
        <v>168</v>
      </c>
      <c r="B201" s="97" t="s">
        <v>45</v>
      </c>
      <c r="C201" s="98">
        <v>55288.42379999999</v>
      </c>
      <c r="D201" s="98">
        <v>1.4E-3</v>
      </c>
      <c r="E201" s="1">
        <f>+(C201-C$7)/C$8</f>
        <v>834.02453132714072</v>
      </c>
      <c r="F201" s="1">
        <f>ROUND(2*E201,0)/2</f>
        <v>834</v>
      </c>
      <c r="G201" s="1">
        <f>+C201-(C$7+F201*C$8)</f>
        <v>1.0877999986405484E-2</v>
      </c>
      <c r="M201" s="1">
        <f>+G201</f>
        <v>1.0877999986405484E-2</v>
      </c>
      <c r="O201" s="1">
        <f ca="1">+C$11+C$12*$F201</f>
        <v>9.6575829290249382E-3</v>
      </c>
      <c r="Q201" s="74">
        <f>+C201-15018.5</f>
        <v>40269.92379999999</v>
      </c>
      <c r="S201" s="1">
        <f ca="1">+(O201-G201)^2</f>
        <v>1.4894177939453914E-6</v>
      </c>
    </row>
    <row r="202" spans="1:19" ht="12.95" customHeight="1" x14ac:dyDescent="0.2">
      <c r="A202" s="96" t="s">
        <v>168</v>
      </c>
      <c r="B202" s="97" t="s">
        <v>47</v>
      </c>
      <c r="C202" s="98">
        <v>55291.305900000036</v>
      </c>
      <c r="D202" s="98">
        <v>5.9999999999999995E-4</v>
      </c>
      <c r="E202" s="1">
        <f>+(C202-C$7)/C$8</f>
        <v>840.52404760140587</v>
      </c>
      <c r="F202" s="1">
        <f>ROUND(2*E202,0)/2</f>
        <v>840.5</v>
      </c>
      <c r="G202" s="1">
        <f>+C202-(C$7+F202*C$8)</f>
        <v>1.0663500033842865E-2</v>
      </c>
      <c r="M202" s="1">
        <f>+G202</f>
        <v>1.0663500033842865E-2</v>
      </c>
      <c r="O202" s="1">
        <f ca="1">+C$11+C$12*$F202</f>
        <v>9.6696408420651921E-3</v>
      </c>
      <c r="Q202" s="74">
        <f>+C202-15018.5</f>
        <v>40272.805900000036</v>
      </c>
      <c r="S202" s="1">
        <f ca="1">+(O202-G202)^2</f>
        <v>9.8775609308096996E-7</v>
      </c>
    </row>
    <row r="203" spans="1:19" ht="12.95" customHeight="1" x14ac:dyDescent="0.2">
      <c r="A203" s="96" t="s">
        <v>168</v>
      </c>
      <c r="B203" s="97" t="s">
        <v>47</v>
      </c>
      <c r="C203" s="98">
        <v>55291.305900000036</v>
      </c>
      <c r="D203" s="98">
        <v>5.9999999999999995E-4</v>
      </c>
      <c r="E203" s="1">
        <f>+(C203-C$7)/C$8</f>
        <v>840.52404760140587</v>
      </c>
      <c r="F203" s="1">
        <f>ROUND(2*E203,0)/2</f>
        <v>840.5</v>
      </c>
      <c r="G203" s="1">
        <f>+C203-(C$7+F203*C$8)</f>
        <v>1.0663500033842865E-2</v>
      </c>
      <c r="M203" s="1">
        <f>+G203</f>
        <v>1.0663500033842865E-2</v>
      </c>
      <c r="O203" s="1">
        <f ca="1">+C$11+C$12*$F203</f>
        <v>9.6696408420651921E-3</v>
      </c>
      <c r="Q203" s="74">
        <f>+C203-15018.5</f>
        <v>40272.805900000036</v>
      </c>
      <c r="S203" s="1">
        <f ca="1">+(O203-G203)^2</f>
        <v>9.8775609308096996E-7</v>
      </c>
    </row>
    <row r="204" spans="1:19" ht="12.95" customHeight="1" x14ac:dyDescent="0.2">
      <c r="A204" s="96" t="s">
        <v>168</v>
      </c>
      <c r="B204" s="97" t="s">
        <v>45</v>
      </c>
      <c r="C204" s="98">
        <v>55291.526500000153</v>
      </c>
      <c r="D204" s="98">
        <v>2.0000000000000001E-4</v>
      </c>
      <c r="E204" s="1">
        <f>+(C204-C$7)/C$8</f>
        <v>841.02152974666103</v>
      </c>
      <c r="F204" s="1">
        <f>ROUND(2*E204,0)/2</f>
        <v>841</v>
      </c>
      <c r="G204" s="1">
        <f>+C204-(C$7+F204*C$8)</f>
        <v>9.5470001542707905E-3</v>
      </c>
      <c r="M204" s="1">
        <f>+G204</f>
        <v>9.5470001542707905E-3</v>
      </c>
      <c r="O204" s="1">
        <f ca="1">+C$11+C$12*$F204</f>
        <v>9.6705683738375209E-3</v>
      </c>
      <c r="Q204" s="74">
        <f>+C204-15018.5</f>
        <v>40273.026500000153</v>
      </c>
      <c r="S204" s="1">
        <f ca="1">+(O204-G204)^2</f>
        <v>1.5269104886891683E-8</v>
      </c>
    </row>
    <row r="205" spans="1:19" ht="12.95" customHeight="1" x14ac:dyDescent="0.2">
      <c r="A205" s="96" t="s">
        <v>168</v>
      </c>
      <c r="B205" s="97" t="s">
        <v>45</v>
      </c>
      <c r="C205" s="98">
        <v>55291.526500000153</v>
      </c>
      <c r="D205" s="98">
        <v>2.0000000000000001E-4</v>
      </c>
      <c r="E205" s="1">
        <f>+(C205-C$7)/C$8</f>
        <v>841.02152974666103</v>
      </c>
      <c r="F205" s="1">
        <f>ROUND(2*E205,0)/2</f>
        <v>841</v>
      </c>
      <c r="G205" s="1">
        <f>+C205-(C$7+F205*C$8)</f>
        <v>9.5470001542707905E-3</v>
      </c>
      <c r="M205" s="1">
        <f>+G205</f>
        <v>9.5470001542707905E-3</v>
      </c>
      <c r="O205" s="1">
        <f ca="1">+C$11+C$12*$F205</f>
        <v>9.6705683738375209E-3</v>
      </c>
      <c r="Q205" s="74">
        <f>+C205-15018.5</f>
        <v>40273.026500000153</v>
      </c>
      <c r="S205" s="1">
        <f ca="1">+(O205-G205)^2</f>
        <v>1.5269104886891683E-8</v>
      </c>
    </row>
    <row r="206" spans="1:19" ht="12.95" customHeight="1" x14ac:dyDescent="0.2">
      <c r="A206" s="96" t="s">
        <v>168</v>
      </c>
      <c r="B206" s="97" t="s">
        <v>45</v>
      </c>
      <c r="C206" s="98">
        <v>55292.413199999835</v>
      </c>
      <c r="D206" s="98">
        <v>2.0000000000000001E-4</v>
      </c>
      <c r="E206" s="1">
        <f>+(C206-C$7)/C$8</f>
        <v>843.02115539401393</v>
      </c>
      <c r="F206" s="1">
        <f>ROUND(2*E206,0)/2</f>
        <v>843</v>
      </c>
      <c r="G206" s="1">
        <f>+C206-(C$7+F206*C$8)</f>
        <v>9.3809998361393809E-3</v>
      </c>
      <c r="M206" s="1">
        <f>+G206</f>
        <v>9.3809998361393809E-3</v>
      </c>
      <c r="O206" s="1">
        <f ca="1">+C$11+C$12*$F206</f>
        <v>9.6742785009268292E-3</v>
      </c>
      <c r="Q206" s="74">
        <f>+C206-15018.5</f>
        <v>40273.913199999835</v>
      </c>
      <c r="S206" s="1">
        <f ca="1">+(O206-G206)^2</f>
        <v>8.6012375219508469E-8</v>
      </c>
    </row>
    <row r="207" spans="1:19" ht="12.95" customHeight="1" x14ac:dyDescent="0.2">
      <c r="A207" s="96" t="s">
        <v>168</v>
      </c>
      <c r="B207" s="97" t="s">
        <v>45</v>
      </c>
      <c r="C207" s="98">
        <v>55292.413199999835</v>
      </c>
      <c r="D207" s="98">
        <v>2.0000000000000001E-4</v>
      </c>
      <c r="E207" s="1">
        <f>+(C207-C$7)/C$8</f>
        <v>843.02115539401393</v>
      </c>
      <c r="F207" s="1">
        <f>ROUND(2*E207,0)/2</f>
        <v>843</v>
      </c>
      <c r="G207" s="1">
        <f>+C207-(C$7+F207*C$8)</f>
        <v>9.3809998361393809E-3</v>
      </c>
      <c r="M207" s="1">
        <f>+G207</f>
        <v>9.3809998361393809E-3</v>
      </c>
      <c r="O207" s="1">
        <f ca="1">+C$11+C$12*$F207</f>
        <v>9.6742785009268292E-3</v>
      </c>
      <c r="Q207" s="74">
        <f>+C207-15018.5</f>
        <v>40273.913199999835</v>
      </c>
      <c r="S207" s="1">
        <f ca="1">+(O207-G207)^2</f>
        <v>8.6012375219508469E-8</v>
      </c>
    </row>
    <row r="208" spans="1:19" ht="12.95" customHeight="1" x14ac:dyDescent="0.2">
      <c r="A208" s="96" t="s">
        <v>168</v>
      </c>
      <c r="B208" s="97" t="s">
        <v>47</v>
      </c>
      <c r="C208" s="98">
        <v>55293.521999999881</v>
      </c>
      <c r="D208" s="98">
        <v>2.9999999999999997E-4</v>
      </c>
      <c r="E208" s="1">
        <f>+(C208-C$7)/C$8</f>
        <v>845.52164588535186</v>
      </c>
      <c r="F208" s="1">
        <f>ROUND(2*E208,0)/2</f>
        <v>845.5</v>
      </c>
      <c r="G208" s="1">
        <f>+C208-(C$7+F208*C$8)</f>
        <v>9.5984998770290986E-3</v>
      </c>
      <c r="M208" s="1">
        <f>+G208</f>
        <v>9.5984998770290986E-3</v>
      </c>
      <c r="O208" s="1">
        <f ca="1">+C$11+C$12*$F208</f>
        <v>9.6789161597884664E-3</v>
      </c>
      <c r="Q208" s="74">
        <f>+C208-15018.5</f>
        <v>40275.021999999881</v>
      </c>
      <c r="S208" s="1">
        <f ca="1">+(O208-G208)^2</f>
        <v>6.4667785328345984E-9</v>
      </c>
    </row>
    <row r="209" spans="1:19" ht="12.95" customHeight="1" x14ac:dyDescent="0.2">
      <c r="A209" s="96" t="s">
        <v>168</v>
      </c>
      <c r="B209" s="97" t="s">
        <v>47</v>
      </c>
      <c r="C209" s="98">
        <v>55293.521999999881</v>
      </c>
      <c r="D209" s="98">
        <v>2.9999999999999997E-4</v>
      </c>
      <c r="E209" s="1">
        <f>+(C209-C$7)/C$8</f>
        <v>845.52164588535186</v>
      </c>
      <c r="F209" s="1">
        <f>ROUND(2*E209,0)/2</f>
        <v>845.5</v>
      </c>
      <c r="G209" s="1">
        <f>+C209-(C$7+F209*C$8)</f>
        <v>9.5984998770290986E-3</v>
      </c>
      <c r="M209" s="1">
        <f>+G209</f>
        <v>9.5984998770290986E-3</v>
      </c>
      <c r="O209" s="1">
        <f ca="1">+C$11+C$12*$F209</f>
        <v>9.6789161597884664E-3</v>
      </c>
      <c r="Q209" s="74">
        <f>+C209-15018.5</f>
        <v>40275.021999999881</v>
      </c>
      <c r="S209" s="1">
        <f ca="1">+(O209-G209)^2</f>
        <v>6.4667785328345984E-9</v>
      </c>
    </row>
    <row r="210" spans="1:19" ht="12.95" customHeight="1" x14ac:dyDescent="0.2">
      <c r="A210" s="96" t="s">
        <v>168</v>
      </c>
      <c r="B210" s="97" t="s">
        <v>45</v>
      </c>
      <c r="C210" s="98">
        <v>55297.290599999949</v>
      </c>
      <c r="D210" s="98">
        <v>5.9999999999999995E-4</v>
      </c>
      <c r="E210" s="1">
        <f>+(C210-C$7)/C$8</f>
        <v>854.02033678131249</v>
      </c>
      <c r="F210" s="1">
        <f>ROUND(2*E210,0)/2</f>
        <v>854</v>
      </c>
      <c r="G210" s="1">
        <f>+C210-(C$7+F210*C$8)</f>
        <v>9.0179999460815452E-3</v>
      </c>
      <c r="M210" s="1">
        <f>+G210</f>
        <v>9.0179999460815452E-3</v>
      </c>
      <c r="O210" s="1">
        <f ca="1">+C$11+C$12*$F210</f>
        <v>9.6946841999180321E-3</v>
      </c>
      <c r="Q210" s="74">
        <f>+C210-15018.5</f>
        <v>40278.790599999949</v>
      </c>
      <c r="S210" s="1">
        <f ca="1">+(O210-G210)^2</f>
        <v>4.5790157939024301E-7</v>
      </c>
    </row>
    <row r="211" spans="1:19" ht="12.95" customHeight="1" x14ac:dyDescent="0.2">
      <c r="A211" s="96" t="s">
        <v>168</v>
      </c>
      <c r="B211" s="97" t="s">
        <v>45</v>
      </c>
      <c r="C211" s="98">
        <v>55297.290599999949</v>
      </c>
      <c r="D211" s="98">
        <v>5.9999999999999995E-4</v>
      </c>
      <c r="E211" s="1">
        <f>+(C211-C$7)/C$8</f>
        <v>854.02033678131249</v>
      </c>
      <c r="F211" s="1">
        <f>ROUND(2*E211,0)/2</f>
        <v>854</v>
      </c>
      <c r="G211" s="1">
        <f>+C211-(C$7+F211*C$8)</f>
        <v>9.0179999460815452E-3</v>
      </c>
      <c r="M211" s="1">
        <f>+G211</f>
        <v>9.0179999460815452E-3</v>
      </c>
      <c r="O211" s="1">
        <f ca="1">+C$11+C$12*$F211</f>
        <v>9.6946841999180321E-3</v>
      </c>
      <c r="Q211" s="74">
        <f>+C211-15018.5</f>
        <v>40278.790599999949</v>
      </c>
      <c r="S211" s="1">
        <f ca="1">+(O211-G211)^2</f>
        <v>4.5790157939024301E-7</v>
      </c>
    </row>
    <row r="212" spans="1:19" ht="12.95" customHeight="1" x14ac:dyDescent="0.2">
      <c r="A212" s="96" t="s">
        <v>168</v>
      </c>
      <c r="B212" s="97" t="s">
        <v>47</v>
      </c>
      <c r="C212" s="98">
        <v>55297.513499999885</v>
      </c>
      <c r="D212" s="98">
        <v>2.0000000000000001E-4</v>
      </c>
      <c r="E212" s="1">
        <f>+(C212-C$7)/C$8</f>
        <v>854.52300573002674</v>
      </c>
      <c r="F212" s="1">
        <f>ROUND(2*E212,0)/2</f>
        <v>854.5</v>
      </c>
      <c r="G212" s="1">
        <f>+C212-(C$7+F212*C$8)</f>
        <v>1.0201499884715304E-2</v>
      </c>
      <c r="M212" s="1">
        <f>+G212</f>
        <v>1.0201499884715304E-2</v>
      </c>
      <c r="O212" s="1">
        <f ca="1">+C$11+C$12*$F212</f>
        <v>9.6956117316903592E-3</v>
      </c>
      <c r="Q212" s="74">
        <f>+C212-15018.5</f>
        <v>40279.013499999885</v>
      </c>
      <c r="S212" s="1">
        <f ca="1">+(O212-G212)^2</f>
        <v>2.5592282337098979E-7</v>
      </c>
    </row>
    <row r="213" spans="1:19" ht="12.95" customHeight="1" x14ac:dyDescent="0.2">
      <c r="A213" s="96" t="s">
        <v>168</v>
      </c>
      <c r="B213" s="97" t="s">
        <v>47</v>
      </c>
      <c r="C213" s="98">
        <v>55297.513499999885</v>
      </c>
      <c r="D213" s="98">
        <v>2.0000000000000001E-4</v>
      </c>
      <c r="E213" s="1">
        <f>+(C213-C$7)/C$8</f>
        <v>854.52300573002674</v>
      </c>
      <c r="F213" s="1">
        <f>ROUND(2*E213,0)/2</f>
        <v>854.5</v>
      </c>
      <c r="G213" s="1">
        <f>+C213-(C$7+F213*C$8)</f>
        <v>1.0201499884715304E-2</v>
      </c>
      <c r="M213" s="1">
        <f>+G213</f>
        <v>1.0201499884715304E-2</v>
      </c>
      <c r="O213" s="1">
        <f ca="1">+C$11+C$12*$F213</f>
        <v>9.6956117316903592E-3</v>
      </c>
      <c r="Q213" s="74">
        <f>+C213-15018.5</f>
        <v>40279.013499999885</v>
      </c>
      <c r="S213" s="1">
        <f ca="1">+(O213-G213)^2</f>
        <v>2.5592282337098979E-7</v>
      </c>
    </row>
    <row r="214" spans="1:19" ht="12.95" customHeight="1" x14ac:dyDescent="0.2">
      <c r="A214" s="96" t="s">
        <v>168</v>
      </c>
      <c r="B214" s="97" t="s">
        <v>47</v>
      </c>
      <c r="C214" s="98">
        <v>55298.400700000115</v>
      </c>
      <c r="D214" s="98">
        <v>1E-4</v>
      </c>
      <c r="E214" s="1">
        <f>+(C214-C$7)/C$8</f>
        <v>856.52375894467298</v>
      </c>
      <c r="F214" s="1">
        <f>ROUND(2*E214,0)/2</f>
        <v>856.5</v>
      </c>
      <c r="G214" s="1">
        <f>+C214-(C$7+F214*C$8)</f>
        <v>1.0535500114201568E-2</v>
      </c>
      <c r="M214" s="1">
        <f>+G214</f>
        <v>1.0535500114201568E-2</v>
      </c>
      <c r="O214" s="1">
        <f ca="1">+C$11+C$12*$F214</f>
        <v>9.6993218587796675E-3</v>
      </c>
      <c r="Q214" s="74">
        <f>+C214-15018.5</f>
        <v>40279.900700000115</v>
      </c>
      <c r="S214" s="1">
        <f ca="1">+(O214-G214)^2</f>
        <v>6.9919407484041318E-7</v>
      </c>
    </row>
    <row r="215" spans="1:19" ht="12.95" customHeight="1" x14ac:dyDescent="0.2">
      <c r="A215" s="96" t="s">
        <v>168</v>
      </c>
      <c r="B215" s="97" t="s">
        <v>47</v>
      </c>
      <c r="C215" s="98">
        <v>55298.400700000115</v>
      </c>
      <c r="D215" s="98">
        <v>1E-4</v>
      </c>
      <c r="E215" s="1">
        <f>+(C215-C$7)/C$8</f>
        <v>856.52375894467298</v>
      </c>
      <c r="F215" s="1">
        <f>ROUND(2*E215,0)/2</f>
        <v>856.5</v>
      </c>
      <c r="G215" s="1">
        <f>+C215-(C$7+F215*C$8)</f>
        <v>1.0535500114201568E-2</v>
      </c>
      <c r="M215" s="1">
        <f>+G215</f>
        <v>1.0535500114201568E-2</v>
      </c>
      <c r="O215" s="1">
        <f ca="1">+C$11+C$12*$F215</f>
        <v>9.6993218587796675E-3</v>
      </c>
      <c r="Q215" s="74">
        <f>+C215-15018.5</f>
        <v>40279.900700000115</v>
      </c>
      <c r="S215" s="1">
        <f ca="1">+(O215-G215)^2</f>
        <v>6.9919407484041318E-7</v>
      </c>
    </row>
    <row r="216" spans="1:19" ht="12.95" customHeight="1" x14ac:dyDescent="0.2">
      <c r="A216" s="96" t="s">
        <v>168</v>
      </c>
      <c r="B216" s="97" t="s">
        <v>47</v>
      </c>
      <c r="C216" s="98">
        <v>55299.287800000049</v>
      </c>
      <c r="D216" s="98">
        <v>5.0000000000000001E-4</v>
      </c>
      <c r="E216" s="1">
        <f>+(C216-C$7)/C$8</f>
        <v>858.5242866454405</v>
      </c>
      <c r="F216" s="1">
        <f>ROUND(2*E216,0)/2</f>
        <v>858.5</v>
      </c>
      <c r="G216" s="1">
        <f>+C216-(C$7+F216*C$8)</f>
        <v>1.0769500047899783E-2</v>
      </c>
      <c r="M216" s="1">
        <f>+G216</f>
        <v>1.0769500047899783E-2</v>
      </c>
      <c r="O216" s="1">
        <f ca="1">+C$11+C$12*$F216</f>
        <v>9.7030319858689776E-3</v>
      </c>
      <c r="Q216" s="74">
        <f>+C216-15018.5</f>
        <v>40280.787800000049</v>
      </c>
      <c r="S216" s="1">
        <f ca="1">+(O216-G216)^2</f>
        <v>1.1373541273317411E-6</v>
      </c>
    </row>
    <row r="217" spans="1:19" ht="12.95" customHeight="1" x14ac:dyDescent="0.2">
      <c r="A217" s="96" t="s">
        <v>168</v>
      </c>
      <c r="B217" s="97" t="s">
        <v>47</v>
      </c>
      <c r="C217" s="98">
        <v>55299.287800000049</v>
      </c>
      <c r="D217" s="98">
        <v>5.0000000000000001E-4</v>
      </c>
      <c r="E217" s="1">
        <f>+(C217-C$7)/C$8</f>
        <v>858.5242866454405</v>
      </c>
      <c r="F217" s="1">
        <f>ROUND(2*E217,0)/2</f>
        <v>858.5</v>
      </c>
      <c r="G217" s="1">
        <f>+C217-(C$7+F217*C$8)</f>
        <v>1.0769500047899783E-2</v>
      </c>
      <c r="M217" s="1">
        <f>+G217</f>
        <v>1.0769500047899783E-2</v>
      </c>
      <c r="O217" s="1">
        <f ca="1">+C$11+C$12*$F217</f>
        <v>9.7030319858689776E-3</v>
      </c>
      <c r="Q217" s="74">
        <f>+C217-15018.5</f>
        <v>40280.787800000049</v>
      </c>
      <c r="S217" s="1">
        <f ca="1">+(O217-G217)^2</f>
        <v>1.1373541273317411E-6</v>
      </c>
    </row>
    <row r="218" spans="1:19" ht="12.95" customHeight="1" x14ac:dyDescent="0.2">
      <c r="A218" s="96" t="s">
        <v>168</v>
      </c>
      <c r="B218" s="97" t="s">
        <v>45</v>
      </c>
      <c r="C218" s="98">
        <v>55300.394400000107</v>
      </c>
      <c r="D218" s="98">
        <v>2.9999999999999997E-4</v>
      </c>
      <c r="E218" s="1">
        <f>+(C218-C$7)/C$8</f>
        <v>861.01981584614805</v>
      </c>
      <c r="F218" s="1">
        <f>ROUND(2*E218,0)/2</f>
        <v>861</v>
      </c>
      <c r="G218" s="1">
        <f>+C218-(C$7+F218*C$8)</f>
        <v>8.7870001079863869E-3</v>
      </c>
      <c r="M218" s="1">
        <f>+G218</f>
        <v>8.7870001079863869E-3</v>
      </c>
      <c r="O218" s="1">
        <f ca="1">+C$11+C$12*$F218</f>
        <v>9.7076696447306147E-3</v>
      </c>
      <c r="Q218" s="74">
        <f>+C218-15018.5</f>
        <v>40281.894400000107</v>
      </c>
      <c r="S218" s="1">
        <f ca="1">+(O218-G218)^2</f>
        <v>8.476323958888312E-7</v>
      </c>
    </row>
    <row r="219" spans="1:19" ht="12.95" customHeight="1" x14ac:dyDescent="0.2">
      <c r="A219" s="96" t="s">
        <v>168</v>
      </c>
      <c r="B219" s="97" t="s">
        <v>45</v>
      </c>
      <c r="C219" s="98">
        <v>55300.394400000107</v>
      </c>
      <c r="D219" s="98">
        <v>2.9999999999999997E-4</v>
      </c>
      <c r="E219" s="1">
        <f>+(C219-C$7)/C$8</f>
        <v>861.01981584614805</v>
      </c>
      <c r="F219" s="1">
        <f>ROUND(2*E219,0)/2</f>
        <v>861</v>
      </c>
      <c r="G219" s="1">
        <f>+C219-(C$7+F219*C$8)</f>
        <v>8.7870001079863869E-3</v>
      </c>
      <c r="M219" s="1">
        <f>+G219</f>
        <v>8.7870001079863869E-3</v>
      </c>
      <c r="O219" s="1">
        <f ca="1">+C$11+C$12*$F219</f>
        <v>9.7076696447306147E-3</v>
      </c>
      <c r="Q219" s="74">
        <f>+C219-15018.5</f>
        <v>40281.894400000107</v>
      </c>
      <c r="S219" s="1">
        <f ca="1">+(O219-G219)^2</f>
        <v>8.476323958888312E-7</v>
      </c>
    </row>
    <row r="220" spans="1:19" ht="12.95" customHeight="1" x14ac:dyDescent="0.2">
      <c r="A220" s="96" t="s">
        <v>168</v>
      </c>
      <c r="B220" s="97" t="s">
        <v>45</v>
      </c>
      <c r="C220" s="98">
        <v>55304.386299999896</v>
      </c>
      <c r="D220" s="98">
        <v>2.0000000000000001E-4</v>
      </c>
      <c r="E220" s="1">
        <f>+(C220-C$7)/C$8</f>
        <v>870.02207774318754</v>
      </c>
      <c r="F220" s="1">
        <f>ROUND(2*E220,0)/2</f>
        <v>870</v>
      </c>
      <c r="G220" s="1">
        <f>+C220-(C$7+F220*C$8)</f>
        <v>9.7899998945649713E-3</v>
      </c>
      <c r="M220" s="1">
        <f>+G220</f>
        <v>9.7899998945649713E-3</v>
      </c>
      <c r="O220" s="1">
        <f ca="1">+C$11+C$12*$F220</f>
        <v>9.7243652166325058E-3</v>
      </c>
      <c r="Q220" s="74">
        <f>+C220-15018.5</f>
        <v>40285.886299999896</v>
      </c>
      <c r="S220" s="1">
        <f ca="1">+(O220-G220)^2</f>
        <v>4.3079109472984804E-9</v>
      </c>
    </row>
    <row r="221" spans="1:19" ht="12.95" customHeight="1" x14ac:dyDescent="0.2">
      <c r="A221" s="96" t="s">
        <v>168</v>
      </c>
      <c r="B221" s="97" t="s">
        <v>45</v>
      </c>
      <c r="C221" s="98">
        <v>55304.386299999896</v>
      </c>
      <c r="D221" s="98">
        <v>2.0000000000000001E-4</v>
      </c>
      <c r="E221" s="1">
        <f>+(C221-C$7)/C$8</f>
        <v>870.02207774318754</v>
      </c>
      <c r="F221" s="1">
        <f>ROUND(2*E221,0)/2</f>
        <v>870</v>
      </c>
      <c r="G221" s="1">
        <f>+C221-(C$7+F221*C$8)</f>
        <v>9.7899998945649713E-3</v>
      </c>
      <c r="M221" s="1">
        <f>+G221</f>
        <v>9.7899998945649713E-3</v>
      </c>
      <c r="O221" s="1">
        <f ca="1">+C$11+C$12*$F221</f>
        <v>9.7243652166325058E-3</v>
      </c>
      <c r="Q221" s="74">
        <f>+C221-15018.5</f>
        <v>40285.886299999896</v>
      </c>
      <c r="S221" s="1">
        <f ca="1">+(O221-G221)^2</f>
        <v>4.3079109472984804E-9</v>
      </c>
    </row>
    <row r="222" spans="1:19" ht="12.95" customHeight="1" x14ac:dyDescent="0.2">
      <c r="A222" s="96" t="s">
        <v>168</v>
      </c>
      <c r="B222" s="97" t="s">
        <v>45</v>
      </c>
      <c r="C222" s="98">
        <v>55308.37639999995</v>
      </c>
      <c r="D222" s="98">
        <v>1.8E-3</v>
      </c>
      <c r="E222" s="1">
        <f>+(C222-C$7)/C$8</f>
        <v>879.02028040301127</v>
      </c>
      <c r="F222" s="1">
        <f>ROUND(2*E222,0)/2</f>
        <v>879</v>
      </c>
      <c r="G222" s="1">
        <f>+C222-(C$7+F222*C$8)</f>
        <v>8.9929999448941089E-3</v>
      </c>
      <c r="M222" s="1">
        <f>+G222</f>
        <v>8.9929999448941089E-3</v>
      </c>
      <c r="O222" s="1">
        <f ca="1">+C$11+C$12*$F222</f>
        <v>9.7410607885343985E-3</v>
      </c>
      <c r="Q222" s="74">
        <f>+C222-15018.5</f>
        <v>40289.87639999995</v>
      </c>
      <c r="S222" s="1">
        <f ca="1">+(O222-G222)^2</f>
        <v>5.5959502578782181E-7</v>
      </c>
    </row>
    <row r="223" spans="1:19" ht="12.95" customHeight="1" x14ac:dyDescent="0.2">
      <c r="A223" s="96" t="s">
        <v>168</v>
      </c>
      <c r="B223" s="97" t="s">
        <v>45</v>
      </c>
      <c r="C223" s="98">
        <v>55308.37639999995</v>
      </c>
      <c r="D223" s="98">
        <v>1.8E-3</v>
      </c>
      <c r="E223" s="1">
        <f>+(C223-C$7)/C$8</f>
        <v>879.02028040301127</v>
      </c>
      <c r="F223" s="1">
        <f>ROUND(2*E223,0)/2</f>
        <v>879</v>
      </c>
      <c r="G223" s="1">
        <f>+C223-(C$7+F223*C$8)</f>
        <v>8.9929999448941089E-3</v>
      </c>
      <c r="M223" s="1">
        <f>+G223</f>
        <v>8.9929999448941089E-3</v>
      </c>
      <c r="O223" s="1">
        <f ca="1">+C$11+C$12*$F223</f>
        <v>9.7410607885343985E-3</v>
      </c>
      <c r="Q223" s="74">
        <f>+C223-15018.5</f>
        <v>40289.87639999995</v>
      </c>
      <c r="S223" s="1">
        <f ca="1">+(O223-G223)^2</f>
        <v>5.5959502578782181E-7</v>
      </c>
    </row>
    <row r="224" spans="1:19" ht="12.95" customHeight="1" x14ac:dyDescent="0.2">
      <c r="A224" s="96" t="s">
        <v>168</v>
      </c>
      <c r="B224" s="97" t="s">
        <v>45</v>
      </c>
      <c r="C224" s="98">
        <v>55309.264500000048</v>
      </c>
      <c r="D224" s="98">
        <v>2.0000000000000001E-4</v>
      </c>
      <c r="E224" s="1">
        <f>+(C224-C$7)/C$8</f>
        <v>881.02306323626533</v>
      </c>
      <c r="F224" s="1">
        <f>ROUND(2*E224,0)/2</f>
        <v>881</v>
      </c>
      <c r="G224" s="1">
        <f>+C224-(C$7+F224*C$8)</f>
        <v>1.0227000049781054E-2</v>
      </c>
      <c r="M224" s="1">
        <f>+G224</f>
        <v>1.0227000049781054E-2</v>
      </c>
      <c r="O224" s="1">
        <f ca="1">+C$11+C$12*$F224</f>
        <v>9.7447709156237086E-3</v>
      </c>
      <c r="Q224" s="74">
        <f>+C224-15018.5</f>
        <v>40290.764500000048</v>
      </c>
      <c r="S224" s="1">
        <f ca="1">+(O224-G224)^2</f>
        <v>2.3254493783014325E-7</v>
      </c>
    </row>
    <row r="225" spans="1:19" ht="12.95" customHeight="1" x14ac:dyDescent="0.2">
      <c r="A225" s="96" t="s">
        <v>168</v>
      </c>
      <c r="B225" s="97" t="s">
        <v>45</v>
      </c>
      <c r="C225" s="98">
        <v>55309.264500000048</v>
      </c>
      <c r="D225" s="98">
        <v>2.0000000000000001E-4</v>
      </c>
      <c r="E225" s="1">
        <f>+(C225-C$7)/C$8</f>
        <v>881.02306323626533</v>
      </c>
      <c r="F225" s="1">
        <f>ROUND(2*E225,0)/2</f>
        <v>881</v>
      </c>
      <c r="G225" s="1">
        <f>+C225-(C$7+F225*C$8)</f>
        <v>1.0227000049781054E-2</v>
      </c>
      <c r="M225" s="1">
        <f>+G225</f>
        <v>1.0227000049781054E-2</v>
      </c>
      <c r="O225" s="1">
        <f ca="1">+C$11+C$12*$F225</f>
        <v>9.7447709156237086E-3</v>
      </c>
      <c r="Q225" s="74">
        <f>+C225-15018.5</f>
        <v>40290.764500000048</v>
      </c>
      <c r="S225" s="1">
        <f ca="1">+(O225-G225)^2</f>
        <v>2.3254493783014325E-7</v>
      </c>
    </row>
    <row r="226" spans="1:19" ht="12.95" customHeight="1" x14ac:dyDescent="0.2">
      <c r="A226" s="96" t="s">
        <v>168</v>
      </c>
      <c r="B226" s="97" t="s">
        <v>47</v>
      </c>
      <c r="C226" s="98">
        <v>55309.486500000115</v>
      </c>
      <c r="D226" s="98">
        <v>2.9999999999999997E-4</v>
      </c>
      <c r="E226" s="1">
        <f>+(C226-C$7)/C$8</f>
        <v>881.52370256637175</v>
      </c>
      <c r="F226" s="1">
        <f>ROUND(2*E226,0)/2</f>
        <v>881.5</v>
      </c>
      <c r="G226" s="1">
        <f>+C226-(C$7+F226*C$8)</f>
        <v>1.0510500113014132E-2</v>
      </c>
      <c r="M226" s="1">
        <f>+G226</f>
        <v>1.0510500113014132E-2</v>
      </c>
      <c r="O226" s="1">
        <f ca="1">+C$11+C$12*$F226</f>
        <v>9.7456984473960357E-3</v>
      </c>
      <c r="Q226" s="74">
        <f>+C226-15018.5</f>
        <v>40290.986500000115</v>
      </c>
      <c r="S226" s="1">
        <f ca="1">+(O226-G226)^2</f>
        <v>5.849215877322141E-7</v>
      </c>
    </row>
    <row r="227" spans="1:19" ht="12.95" customHeight="1" x14ac:dyDescent="0.2">
      <c r="A227" s="96" t="s">
        <v>168</v>
      </c>
      <c r="B227" s="97" t="s">
        <v>47</v>
      </c>
      <c r="C227" s="98">
        <v>55309.486500000115</v>
      </c>
      <c r="D227" s="98">
        <v>2.9999999999999997E-4</v>
      </c>
      <c r="E227" s="1">
        <f>+(C227-C$7)/C$8</f>
        <v>881.52370256637175</v>
      </c>
      <c r="F227" s="1">
        <f>ROUND(2*E227,0)/2</f>
        <v>881.5</v>
      </c>
      <c r="G227" s="1">
        <f>+C227-(C$7+F227*C$8)</f>
        <v>1.0510500113014132E-2</v>
      </c>
      <c r="M227" s="1">
        <f>+G227</f>
        <v>1.0510500113014132E-2</v>
      </c>
      <c r="O227" s="1">
        <f ca="1">+C$11+C$12*$F227</f>
        <v>9.7456984473960357E-3</v>
      </c>
      <c r="Q227" s="74">
        <f>+C227-15018.5</f>
        <v>40290.986500000115</v>
      </c>
      <c r="S227" s="1">
        <f ca="1">+(O227-G227)^2</f>
        <v>5.849215877322141E-7</v>
      </c>
    </row>
    <row r="228" spans="1:19" ht="12.95" customHeight="1" x14ac:dyDescent="0.2">
      <c r="A228" s="96" t="s">
        <v>168</v>
      </c>
      <c r="B228" s="97" t="s">
        <v>45</v>
      </c>
      <c r="C228" s="98">
        <v>55317.246999999974</v>
      </c>
      <c r="D228" s="98">
        <v>8.0000000000000004E-4</v>
      </c>
      <c r="E228" s="1">
        <f>+(C228-C$7)/C$8</f>
        <v>899.02465535937188</v>
      </c>
      <c r="F228" s="1">
        <f>ROUND(2*E228,0)/2</f>
        <v>899</v>
      </c>
      <c r="G228" s="1">
        <f>+C228-(C$7+F228*C$8)</f>
        <v>1.093299997592112E-2</v>
      </c>
      <c r="M228" s="1">
        <f>+G228</f>
        <v>1.093299997592112E-2</v>
      </c>
      <c r="O228" s="1">
        <f ca="1">+C$11+C$12*$F228</f>
        <v>9.7781620594274924E-3</v>
      </c>
      <c r="Q228" s="74">
        <f>+C228-15018.5</f>
        <v>40298.746999999974</v>
      </c>
      <c r="S228" s="1">
        <f ca="1">+(O228-G228)^2</f>
        <v>1.3336506133713438E-6</v>
      </c>
    </row>
    <row r="229" spans="1:19" ht="12.95" customHeight="1" x14ac:dyDescent="0.2">
      <c r="A229" s="96" t="s">
        <v>168</v>
      </c>
      <c r="B229" s="97" t="s">
        <v>45</v>
      </c>
      <c r="C229" s="98">
        <v>55317.246999999974</v>
      </c>
      <c r="D229" s="98">
        <v>8.0000000000000004E-4</v>
      </c>
      <c r="E229" s="1">
        <f>+(C229-C$7)/C$8</f>
        <v>899.02465535937188</v>
      </c>
      <c r="F229" s="1">
        <f>ROUND(2*E229,0)/2</f>
        <v>899</v>
      </c>
      <c r="G229" s="1">
        <f>+C229-(C$7+F229*C$8)</f>
        <v>1.093299997592112E-2</v>
      </c>
      <c r="M229" s="1">
        <f>+G229</f>
        <v>1.093299997592112E-2</v>
      </c>
      <c r="O229" s="1">
        <f ca="1">+C$11+C$12*$F229</f>
        <v>9.7781620594274924E-3</v>
      </c>
      <c r="Q229" s="74">
        <f>+C229-15018.5</f>
        <v>40298.746999999974</v>
      </c>
      <c r="S229" s="1">
        <f ca="1">+(O229-G229)^2</f>
        <v>1.3336506133713438E-6</v>
      </c>
    </row>
    <row r="230" spans="1:19" ht="12.95" customHeight="1" x14ac:dyDescent="0.2">
      <c r="A230" s="96" t="s">
        <v>168</v>
      </c>
      <c r="B230" s="97" t="s">
        <v>45</v>
      </c>
      <c r="C230" s="98">
        <v>55332.32340000011</v>
      </c>
      <c r="D230" s="98">
        <v>4.0000000000000002E-4</v>
      </c>
      <c r="E230" s="1">
        <f>+(C230-C$7)/C$8</f>
        <v>933.02392920713771</v>
      </c>
      <c r="F230" s="1">
        <f>ROUND(2*E230,0)/2</f>
        <v>933</v>
      </c>
      <c r="G230" s="1">
        <f>+C230-(C$7+F230*C$8)</f>
        <v>1.0611000107019208E-2</v>
      </c>
      <c r="M230" s="1">
        <f>+G230</f>
        <v>1.0611000107019208E-2</v>
      </c>
      <c r="O230" s="1">
        <f ca="1">+C$11+C$12*$F230</f>
        <v>9.8412342199457534E-3</v>
      </c>
      <c r="Q230" s="74">
        <f>+C230-15018.5</f>
        <v>40313.82340000011</v>
      </c>
      <c r="S230" s="1">
        <f ca="1">+(O230-G230)^2</f>
        <v>5.9253952090198309E-7</v>
      </c>
    </row>
    <row r="231" spans="1:19" ht="12.95" customHeight="1" x14ac:dyDescent="0.2">
      <c r="A231" s="96" t="s">
        <v>168</v>
      </c>
      <c r="B231" s="97" t="s">
        <v>45</v>
      </c>
      <c r="C231" s="98">
        <v>55332.32340000011</v>
      </c>
      <c r="D231" s="98">
        <v>4.0000000000000002E-4</v>
      </c>
      <c r="E231" s="1">
        <f>+(C231-C$7)/C$8</f>
        <v>933.02392920713771</v>
      </c>
      <c r="F231" s="1">
        <f>ROUND(2*E231,0)/2</f>
        <v>933</v>
      </c>
      <c r="G231" s="1">
        <f>+C231-(C$7+F231*C$8)</f>
        <v>1.0611000107019208E-2</v>
      </c>
      <c r="M231" s="1">
        <f>+G231</f>
        <v>1.0611000107019208E-2</v>
      </c>
      <c r="O231" s="1">
        <f ca="1">+C$11+C$12*$F231</f>
        <v>9.8412342199457534E-3</v>
      </c>
      <c r="Q231" s="74">
        <f>+C231-15018.5</f>
        <v>40313.82340000011</v>
      </c>
      <c r="S231" s="1">
        <f ca="1">+(O231-G231)^2</f>
        <v>5.9253952090198309E-7</v>
      </c>
    </row>
    <row r="232" spans="1:19" ht="12.95" customHeight="1" x14ac:dyDescent="0.2">
      <c r="A232" s="96" t="s">
        <v>168</v>
      </c>
      <c r="B232" s="97" t="s">
        <v>47</v>
      </c>
      <c r="C232" s="98">
        <v>55346.287899999879</v>
      </c>
      <c r="D232" s="98">
        <v>5.0000000000000001E-4</v>
      </c>
      <c r="E232" s="1">
        <f>+(C232-C$7)/C$8</f>
        <v>964.5157216532773</v>
      </c>
      <c r="F232" s="1">
        <f>ROUND(2*E232,0)/2</f>
        <v>964.5</v>
      </c>
      <c r="G232" s="1">
        <f>+C232-(C$7+F232*C$8)</f>
        <v>6.9714998753624968E-3</v>
      </c>
      <c r="M232" s="1">
        <f>+G232</f>
        <v>6.9714998753624968E-3</v>
      </c>
      <c r="O232" s="1">
        <f ca="1">+C$11+C$12*$F232</f>
        <v>9.8996687216023754E-3</v>
      </c>
      <c r="Q232" s="74">
        <f>+C232-15018.5</f>
        <v>40327.787899999879</v>
      </c>
      <c r="S232" s="1">
        <f ca="1">+(O232-G232)^2</f>
        <v>8.5741727920897825E-6</v>
      </c>
    </row>
    <row r="233" spans="1:19" ht="12.95" customHeight="1" x14ac:dyDescent="0.2">
      <c r="A233" s="96" t="s">
        <v>168</v>
      </c>
      <c r="B233" s="97" t="s">
        <v>47</v>
      </c>
      <c r="C233" s="98">
        <v>55346.287899999879</v>
      </c>
      <c r="D233" s="98">
        <v>5.0000000000000001E-4</v>
      </c>
      <c r="E233" s="1">
        <f>+(C233-C$7)/C$8</f>
        <v>964.5157216532773</v>
      </c>
      <c r="F233" s="1">
        <f>ROUND(2*E233,0)/2</f>
        <v>964.5</v>
      </c>
      <c r="G233" s="1">
        <f>+C233-(C$7+F233*C$8)</f>
        <v>6.9714998753624968E-3</v>
      </c>
      <c r="M233" s="1">
        <f>+G233</f>
        <v>6.9714998753624968E-3</v>
      </c>
      <c r="O233" s="1">
        <f ca="1">+C$11+C$12*$F233</f>
        <v>9.8996687216023754E-3</v>
      </c>
      <c r="Q233" s="74">
        <f>+C233-15018.5</f>
        <v>40327.787899999879</v>
      </c>
      <c r="S233" s="1">
        <f ca="1">+(O233-G233)^2</f>
        <v>8.5741727920897825E-6</v>
      </c>
    </row>
    <row r="234" spans="1:19" ht="12.95" customHeight="1" x14ac:dyDescent="0.2">
      <c r="A234" s="96" t="s">
        <v>168</v>
      </c>
      <c r="B234" s="97" t="s">
        <v>47</v>
      </c>
      <c r="C234" s="98">
        <v>55558.696099999826</v>
      </c>
      <c r="D234" s="98">
        <v>2.9999999999999997E-4</v>
      </c>
      <c r="E234" s="1">
        <f>+(C234-C$7)/C$8</f>
        <v>1443.5242753692773</v>
      </c>
      <c r="F234" s="1">
        <f>ROUND(2*E234,0)/2</f>
        <v>1443.5</v>
      </c>
      <c r="G234" s="1">
        <f>+C234-(C$7+F234*C$8)</f>
        <v>1.0764499827928375E-2</v>
      </c>
      <c r="M234" s="1">
        <f>+G234</f>
        <v>1.0764499827928375E-2</v>
      </c>
      <c r="O234" s="1">
        <f ca="1">+C$11+C$12*$F234</f>
        <v>1.0788244159491978E-2</v>
      </c>
      <c r="Q234" s="74">
        <f>+C234-15018.5</f>
        <v>40540.196099999826</v>
      </c>
      <c r="S234" s="1">
        <f ca="1">+(O234-G234)^2</f>
        <v>5.6379328140227174E-10</v>
      </c>
    </row>
    <row r="235" spans="1:19" ht="12.95" customHeight="1" x14ac:dyDescent="0.2">
      <c r="A235" s="96" t="s">
        <v>168</v>
      </c>
      <c r="B235" s="97" t="s">
        <v>47</v>
      </c>
      <c r="C235" s="98">
        <v>55558.696099999826</v>
      </c>
      <c r="D235" s="98">
        <v>2.9999999999999997E-4</v>
      </c>
      <c r="E235" s="1">
        <f>+(C235-C$7)/C$8</f>
        <v>1443.5242753692773</v>
      </c>
      <c r="F235" s="1">
        <f>ROUND(2*E235,0)/2</f>
        <v>1443.5</v>
      </c>
      <c r="G235" s="1">
        <f>+C235-(C$7+F235*C$8)</f>
        <v>1.0764499827928375E-2</v>
      </c>
      <c r="M235" s="1">
        <f>+G235</f>
        <v>1.0764499827928375E-2</v>
      </c>
      <c r="O235" s="1">
        <f ca="1">+C$11+C$12*$F235</f>
        <v>1.0788244159491978E-2</v>
      </c>
      <c r="Q235" s="74">
        <f>+C235-15018.5</f>
        <v>40540.196099999826</v>
      </c>
      <c r="S235" s="1">
        <f ca="1">+(O235-G235)^2</f>
        <v>5.6379328140227174E-10</v>
      </c>
    </row>
    <row r="236" spans="1:19" ht="12.95" customHeight="1" x14ac:dyDescent="0.2">
      <c r="A236" s="96" t="s">
        <v>168</v>
      </c>
      <c r="B236" s="97" t="s">
        <v>47</v>
      </c>
      <c r="C236" s="98">
        <v>55562.68759999983</v>
      </c>
      <c r="D236" s="98">
        <v>2.0000000000000001E-4</v>
      </c>
      <c r="E236" s="1">
        <f>+(C236-C$7)/C$8</f>
        <v>1452.5256352139525</v>
      </c>
      <c r="F236" s="1">
        <f>ROUND(2*E236,0)/2</f>
        <v>1452.5</v>
      </c>
      <c r="G236" s="1">
        <f>+C236-(C$7+F236*C$8)</f>
        <v>1.1367499828338623E-2</v>
      </c>
      <c r="M236" s="1">
        <f>+G236</f>
        <v>1.1367499828338623E-2</v>
      </c>
      <c r="O236" s="1">
        <f ca="1">+C$11+C$12*$F236</f>
        <v>1.0804939731393869E-2</v>
      </c>
      <c r="Q236" s="74">
        <f>+C236-15018.5</f>
        <v>40544.18759999983</v>
      </c>
      <c r="S236" s="1">
        <f ca="1">+(O236-G236)^2</f>
        <v>3.1647386267449155E-7</v>
      </c>
    </row>
    <row r="237" spans="1:19" ht="12.95" customHeight="1" x14ac:dyDescent="0.2">
      <c r="A237" s="96" t="s">
        <v>168</v>
      </c>
      <c r="B237" s="97" t="s">
        <v>47</v>
      </c>
      <c r="C237" s="98">
        <v>55562.68759999983</v>
      </c>
      <c r="D237" s="98">
        <v>2.0000000000000001E-4</v>
      </c>
      <c r="E237" s="1">
        <f>+(C237-C$7)/C$8</f>
        <v>1452.5256352139525</v>
      </c>
      <c r="F237" s="1">
        <f>ROUND(2*E237,0)/2</f>
        <v>1452.5</v>
      </c>
      <c r="G237" s="1">
        <f>+C237-(C$7+F237*C$8)</f>
        <v>1.1367499828338623E-2</v>
      </c>
      <c r="M237" s="1">
        <f>+G237</f>
        <v>1.1367499828338623E-2</v>
      </c>
      <c r="O237" s="1">
        <f ca="1">+C$11+C$12*$F237</f>
        <v>1.0804939731393869E-2</v>
      </c>
      <c r="Q237" s="74">
        <f>+C237-15018.5</f>
        <v>40544.18759999983</v>
      </c>
      <c r="S237" s="1">
        <f ca="1">+(O237-G237)^2</f>
        <v>3.1647386267449155E-7</v>
      </c>
    </row>
    <row r="238" spans="1:19" ht="12.95" customHeight="1" x14ac:dyDescent="0.2">
      <c r="A238" s="96" t="s">
        <v>168</v>
      </c>
      <c r="B238" s="97" t="s">
        <v>45</v>
      </c>
      <c r="C238" s="98">
        <v>55564.68349999981</v>
      </c>
      <c r="D238" s="98">
        <v>2.0000000000000001E-4</v>
      </c>
      <c r="E238" s="1">
        <f>+(C238-C$7)/C$8</f>
        <v>1457.0266534060577</v>
      </c>
      <c r="F238" s="1">
        <f>ROUND(2*E238,0)/2</f>
        <v>1457</v>
      </c>
      <c r="G238" s="1">
        <f>+C238-(C$7+F238*C$8)</f>
        <v>1.1818999810202513E-2</v>
      </c>
      <c r="M238" s="1">
        <f>+G238</f>
        <v>1.1818999810202513E-2</v>
      </c>
      <c r="O238" s="1">
        <f ca="1">+C$11+C$12*$F238</f>
        <v>1.0813287517344816E-2</v>
      </c>
      <c r="Q238" s="74">
        <f>+C238-15018.5</f>
        <v>40546.18349999981</v>
      </c>
      <c r="S238" s="1">
        <f ca="1">+(O238-G238)^2</f>
        <v>1.0114572160050862E-6</v>
      </c>
    </row>
    <row r="239" spans="1:19" ht="12.95" customHeight="1" x14ac:dyDescent="0.2">
      <c r="A239" s="96" t="s">
        <v>168</v>
      </c>
      <c r="B239" s="97" t="s">
        <v>45</v>
      </c>
      <c r="C239" s="98">
        <v>55564.68349999981</v>
      </c>
      <c r="D239" s="98">
        <v>2.0000000000000001E-4</v>
      </c>
      <c r="E239" s="1">
        <f>+(C239-C$7)/C$8</f>
        <v>1457.0266534060577</v>
      </c>
      <c r="F239" s="1">
        <f>ROUND(2*E239,0)/2</f>
        <v>1457</v>
      </c>
      <c r="G239" s="1">
        <f>+C239-(C$7+F239*C$8)</f>
        <v>1.1818999810202513E-2</v>
      </c>
      <c r="M239" s="1">
        <f>+G239</f>
        <v>1.1818999810202513E-2</v>
      </c>
      <c r="O239" s="1">
        <f ca="1">+C$11+C$12*$F239</f>
        <v>1.0813287517344816E-2</v>
      </c>
      <c r="Q239" s="74">
        <f>+C239-15018.5</f>
        <v>40546.18349999981</v>
      </c>
      <c r="S239" s="1">
        <f ca="1">+(O239-G239)^2</f>
        <v>1.0114572160050862E-6</v>
      </c>
    </row>
    <row r="240" spans="1:19" ht="12.95" customHeight="1" x14ac:dyDescent="0.2">
      <c r="A240" s="96" t="s">
        <v>168</v>
      </c>
      <c r="B240" s="97" t="s">
        <v>47</v>
      </c>
      <c r="C240" s="98">
        <v>55566.678700000048</v>
      </c>
      <c r="D240" s="98">
        <v>2.0000000000000001E-4</v>
      </c>
      <c r="E240" s="1">
        <f>+(C240-C$7)/C$8</f>
        <v>1461.5260930062627</v>
      </c>
      <c r="F240" s="1">
        <f>ROUND(2*E240,0)/2</f>
        <v>1461.5</v>
      </c>
      <c r="G240" s="1">
        <f>+C240-(C$7+F240*C$8)</f>
        <v>1.1570500042580534E-2</v>
      </c>
      <c r="M240" s="1">
        <f>+G240</f>
        <v>1.1570500042580534E-2</v>
      </c>
      <c r="O240" s="1">
        <f ca="1">+C$11+C$12*$F240</f>
        <v>1.0821635303295761E-2</v>
      </c>
      <c r="Q240" s="74">
        <f>+C240-15018.5</f>
        <v>40548.178700000048</v>
      </c>
      <c r="S240" s="1">
        <f ca="1">+(O240-G240)^2</f>
        <v>5.6079839774405015E-7</v>
      </c>
    </row>
    <row r="241" spans="1:19" ht="12.95" customHeight="1" x14ac:dyDescent="0.2">
      <c r="A241" s="96" t="s">
        <v>168</v>
      </c>
      <c r="B241" s="97" t="s">
        <v>47</v>
      </c>
      <c r="C241" s="98">
        <v>55566.678700000048</v>
      </c>
      <c r="D241" s="98">
        <v>2.0000000000000001E-4</v>
      </c>
      <c r="E241" s="1">
        <f>+(C241-C$7)/C$8</f>
        <v>1461.5260930062627</v>
      </c>
      <c r="F241" s="1">
        <f>ROUND(2*E241,0)/2</f>
        <v>1461.5</v>
      </c>
      <c r="G241" s="1">
        <f>+C241-(C$7+F241*C$8)</f>
        <v>1.1570500042580534E-2</v>
      </c>
      <c r="M241" s="1">
        <f>+G241</f>
        <v>1.1570500042580534E-2</v>
      </c>
      <c r="O241" s="1">
        <f ca="1">+C$11+C$12*$F241</f>
        <v>1.0821635303295761E-2</v>
      </c>
      <c r="Q241" s="74">
        <f>+C241-15018.5</f>
        <v>40548.178700000048</v>
      </c>
      <c r="S241" s="1">
        <f ca="1">+(O241-G241)^2</f>
        <v>5.6079839774405015E-7</v>
      </c>
    </row>
    <row r="242" spans="1:19" ht="12.95" customHeight="1" x14ac:dyDescent="0.2">
      <c r="A242" s="96" t="s">
        <v>168</v>
      </c>
      <c r="B242" s="97" t="s">
        <v>45</v>
      </c>
      <c r="C242" s="98">
        <v>55567.788100000005</v>
      </c>
      <c r="D242" s="98">
        <v>2.0000000000000001E-4</v>
      </c>
      <c r="E242" s="1">
        <f>+(C242-C$7)/C$8</f>
        <v>1464.0279365766726</v>
      </c>
      <c r="F242" s="1">
        <f>ROUND(2*E242,0)/2</f>
        <v>1464</v>
      </c>
      <c r="G242" s="1">
        <f>+C242-(C$7+F242*C$8)</f>
        <v>1.2388000002829358E-2</v>
      </c>
      <c r="M242" s="1">
        <f>+G242</f>
        <v>1.2388000002829358E-2</v>
      </c>
      <c r="O242" s="1">
        <f ca="1">+C$11+C$12*$F242</f>
        <v>1.0826272962157399E-2</v>
      </c>
      <c r="Q242" s="74">
        <f>+C242-15018.5</f>
        <v>40549.288100000005</v>
      </c>
      <c r="S242" s="1">
        <f ca="1">+(O242-G242)^2</f>
        <v>2.438991349565996E-6</v>
      </c>
    </row>
    <row r="243" spans="1:19" ht="12.95" customHeight="1" x14ac:dyDescent="0.2">
      <c r="A243" s="96" t="s">
        <v>168</v>
      </c>
      <c r="B243" s="97" t="s">
        <v>45</v>
      </c>
      <c r="C243" s="98">
        <v>55567.788100000005</v>
      </c>
      <c r="D243" s="98">
        <v>2.0000000000000001E-4</v>
      </c>
      <c r="E243" s="1">
        <f>+(C243-C$7)/C$8</f>
        <v>1464.0279365766726</v>
      </c>
      <c r="F243" s="1">
        <f>ROUND(2*E243,0)/2</f>
        <v>1464</v>
      </c>
      <c r="G243" s="1">
        <f>+C243-(C$7+F243*C$8)</f>
        <v>1.2388000002829358E-2</v>
      </c>
      <c r="M243" s="1">
        <f>+G243</f>
        <v>1.2388000002829358E-2</v>
      </c>
      <c r="O243" s="1">
        <f ca="1">+C$11+C$12*$F243</f>
        <v>1.0826272962157399E-2</v>
      </c>
      <c r="Q243" s="74">
        <f>+C243-15018.5</f>
        <v>40549.288100000005</v>
      </c>
      <c r="S243" s="1">
        <f ca="1">+(O243-G243)^2</f>
        <v>2.438991349565996E-6</v>
      </c>
    </row>
    <row r="244" spans="1:19" ht="12.95" customHeight="1" x14ac:dyDescent="0.2">
      <c r="A244" s="96" t="s">
        <v>168</v>
      </c>
      <c r="B244" s="97" t="s">
        <v>45</v>
      </c>
      <c r="C244" s="98">
        <v>55568.674300000072</v>
      </c>
      <c r="D244" s="98">
        <v>2.0000000000000001E-4</v>
      </c>
      <c r="E244" s="1">
        <f>+(C244-C$7)/C$8</f>
        <v>1466.0264346588322</v>
      </c>
      <c r="F244" s="1">
        <f>ROUND(2*E244,0)/2</f>
        <v>1466</v>
      </c>
      <c r="G244" s="1">
        <f>+C244-(C$7+F244*C$8)</f>
        <v>1.1722000068402849E-2</v>
      </c>
      <c r="M244" s="1">
        <f>+G244</f>
        <v>1.1722000068402849E-2</v>
      </c>
      <c r="O244" s="1">
        <f ca="1">+C$11+C$12*$F244</f>
        <v>1.0829983089246709E-2</v>
      </c>
      <c r="Q244" s="74">
        <f>+C244-15018.5</f>
        <v>40550.174300000072</v>
      </c>
      <c r="S244" s="1">
        <f ca="1">+(O244-G244)^2</f>
        <v>7.9569429110284642E-7</v>
      </c>
    </row>
    <row r="245" spans="1:19" ht="12.95" customHeight="1" x14ac:dyDescent="0.2">
      <c r="A245" s="96" t="s">
        <v>168</v>
      </c>
      <c r="B245" s="97" t="s">
        <v>45</v>
      </c>
      <c r="C245" s="98">
        <v>55568.674300000072</v>
      </c>
      <c r="D245" s="98">
        <v>2.0000000000000001E-4</v>
      </c>
      <c r="E245" s="1">
        <f>+(C245-C$7)/C$8</f>
        <v>1466.0264346588322</v>
      </c>
      <c r="F245" s="1">
        <f>ROUND(2*E245,0)/2</f>
        <v>1466</v>
      </c>
      <c r="G245" s="1">
        <f>+C245-(C$7+F245*C$8)</f>
        <v>1.1722000068402849E-2</v>
      </c>
      <c r="M245" s="1">
        <f>+G245</f>
        <v>1.1722000068402849E-2</v>
      </c>
      <c r="O245" s="1">
        <f ca="1">+C$11+C$12*$F245</f>
        <v>1.0829983089246709E-2</v>
      </c>
      <c r="Q245" s="74">
        <f>+C245-15018.5</f>
        <v>40550.174300000072</v>
      </c>
      <c r="S245" s="1">
        <f ca="1">+(O245-G245)^2</f>
        <v>7.9569429110284642E-7</v>
      </c>
    </row>
    <row r="246" spans="1:19" ht="12.95" customHeight="1" x14ac:dyDescent="0.2">
      <c r="A246" s="96" t="s">
        <v>168</v>
      </c>
      <c r="B246" s="97" t="s">
        <v>47</v>
      </c>
      <c r="C246" s="98">
        <v>55569.782999999821</v>
      </c>
      <c r="D246" s="98">
        <v>2.9999999999999997E-4</v>
      </c>
      <c r="E246" s="1">
        <f>+(C246-C$7)/C$8</f>
        <v>1468.5266996362914</v>
      </c>
      <c r="F246" s="1">
        <f>ROUND(2*E246,0)/2</f>
        <v>1468.5</v>
      </c>
      <c r="G246" s="1">
        <f>+C246-(C$7+F246*C$8)</f>
        <v>1.1839499820780475E-2</v>
      </c>
      <c r="M246" s="1">
        <f>+G246</f>
        <v>1.1839499820780475E-2</v>
      </c>
      <c r="O246" s="1">
        <f ca="1">+C$11+C$12*$F246</f>
        <v>1.0834620748108344E-2</v>
      </c>
      <c r="Q246" s="74">
        <f>+C246-15018.5</f>
        <v>40551.282999999821</v>
      </c>
      <c r="S246" s="1">
        <f ca="1">+(O246-G246)^2</f>
        <v>1.0097819506944012E-6</v>
      </c>
    </row>
    <row r="247" spans="1:19" ht="12.95" customHeight="1" x14ac:dyDescent="0.2">
      <c r="A247" s="96" t="s">
        <v>168</v>
      </c>
      <c r="B247" s="97" t="s">
        <v>47</v>
      </c>
      <c r="C247" s="98">
        <v>55569.782999999821</v>
      </c>
      <c r="D247" s="98">
        <v>2.9999999999999997E-4</v>
      </c>
      <c r="E247" s="1">
        <f>+(C247-C$7)/C$8</f>
        <v>1468.5266996362914</v>
      </c>
      <c r="F247" s="1">
        <f>ROUND(2*E247,0)/2</f>
        <v>1468.5</v>
      </c>
      <c r="G247" s="1">
        <f>+C247-(C$7+F247*C$8)</f>
        <v>1.1839499820780475E-2</v>
      </c>
      <c r="M247" s="1">
        <f>+G247</f>
        <v>1.1839499820780475E-2</v>
      </c>
      <c r="O247" s="1">
        <f ca="1">+C$11+C$12*$F247</f>
        <v>1.0834620748108344E-2</v>
      </c>
      <c r="Q247" s="74">
        <f>+C247-15018.5</f>
        <v>40551.282999999821</v>
      </c>
      <c r="S247" s="1">
        <f ca="1">+(O247-G247)^2</f>
        <v>1.0097819506944012E-6</v>
      </c>
    </row>
    <row r="248" spans="1:19" ht="12.95" customHeight="1" x14ac:dyDescent="0.2">
      <c r="A248" s="96" t="s">
        <v>168</v>
      </c>
      <c r="B248" s="97" t="s">
        <v>45</v>
      </c>
      <c r="C248" s="98">
        <v>55572.666000000201</v>
      </c>
      <c r="D248" s="98">
        <v>1.1000000000000001E-3</v>
      </c>
      <c r="E248" s="1">
        <f>+(C248-C$7)/C$8</f>
        <v>1475.0282455302145</v>
      </c>
      <c r="F248" s="1">
        <f>ROUND(2*E248,0)/2</f>
        <v>1475</v>
      </c>
      <c r="G248" s="1">
        <f>+C248-(C$7+F248*C$8)</f>
        <v>1.2525000202003866E-2</v>
      </c>
      <c r="M248" s="1">
        <f>+G248</f>
        <v>1.2525000202003866E-2</v>
      </c>
      <c r="O248" s="1">
        <f ca="1">+C$11+C$12*$F248</f>
        <v>1.08466786611486E-2</v>
      </c>
      <c r="Q248" s="74">
        <f>+C248-15018.5</f>
        <v>40554.166000000201</v>
      </c>
      <c r="S248" s="1">
        <f ca="1">+(O248-G248)^2</f>
        <v>2.8167631944987969E-6</v>
      </c>
    </row>
    <row r="249" spans="1:19" ht="12.95" customHeight="1" x14ac:dyDescent="0.2">
      <c r="A249" s="96" t="s">
        <v>168</v>
      </c>
      <c r="B249" s="97" t="s">
        <v>45</v>
      </c>
      <c r="C249" s="98">
        <v>55572.666000000201</v>
      </c>
      <c r="D249" s="98">
        <v>1.1000000000000001E-3</v>
      </c>
      <c r="E249" s="1">
        <f>+(C249-C$7)/C$8</f>
        <v>1475.0282455302145</v>
      </c>
      <c r="F249" s="1">
        <f>ROUND(2*E249,0)/2</f>
        <v>1475</v>
      </c>
      <c r="G249" s="1">
        <f>+C249-(C$7+F249*C$8)</f>
        <v>1.2525000202003866E-2</v>
      </c>
      <c r="M249" s="1">
        <f>+G249</f>
        <v>1.2525000202003866E-2</v>
      </c>
      <c r="O249" s="1">
        <f ca="1">+C$11+C$12*$F249</f>
        <v>1.08466786611486E-2</v>
      </c>
      <c r="Q249" s="74">
        <f>+C249-15018.5</f>
        <v>40554.166000000201</v>
      </c>
      <c r="S249" s="1">
        <f ca="1">+(O249-G249)^2</f>
        <v>2.8167631944987969E-6</v>
      </c>
    </row>
    <row r="250" spans="1:19" ht="12.95" customHeight="1" x14ac:dyDescent="0.2">
      <c r="A250" s="96" t="s">
        <v>168</v>
      </c>
      <c r="B250" s="97" t="s">
        <v>47</v>
      </c>
      <c r="C250" s="98">
        <v>55573.774300000165</v>
      </c>
      <c r="D250" s="98">
        <v>2.0000000000000001E-4</v>
      </c>
      <c r="E250" s="1">
        <f>+(C250-C$7)/C$8</f>
        <v>1477.5276084553091</v>
      </c>
      <c r="F250" s="1">
        <f>ROUND(2*E250,0)/2</f>
        <v>1477.5</v>
      </c>
      <c r="G250" s="1">
        <f>+C250-(C$7+F250*C$8)</f>
        <v>1.2242500160937198E-2</v>
      </c>
      <c r="M250" s="1">
        <f>+G250</f>
        <v>1.2242500160937198E-2</v>
      </c>
      <c r="O250" s="1">
        <f ca="1">+C$11+C$12*$F250</f>
        <v>1.0851316320010237E-2</v>
      </c>
      <c r="Q250" s="74">
        <f>+C250-15018.5</f>
        <v>40555.274300000165</v>
      </c>
      <c r="S250" s="1">
        <f ca="1">+(O250-G250)^2</f>
        <v>1.9353924792562911E-6</v>
      </c>
    </row>
    <row r="251" spans="1:19" ht="12.95" customHeight="1" x14ac:dyDescent="0.2">
      <c r="A251" s="96" t="s">
        <v>168</v>
      </c>
      <c r="B251" s="97" t="s">
        <v>47</v>
      </c>
      <c r="C251" s="98">
        <v>55573.774300000165</v>
      </c>
      <c r="D251" s="98">
        <v>2.0000000000000001E-4</v>
      </c>
      <c r="E251" s="1">
        <f>+(C251-C$7)/C$8</f>
        <v>1477.5276084553091</v>
      </c>
      <c r="F251" s="1">
        <f>ROUND(2*E251,0)/2</f>
        <v>1477.5</v>
      </c>
      <c r="G251" s="1">
        <f>+C251-(C$7+F251*C$8)</f>
        <v>1.2242500160937198E-2</v>
      </c>
      <c r="M251" s="1">
        <f>+G251</f>
        <v>1.2242500160937198E-2</v>
      </c>
      <c r="O251" s="1">
        <f ca="1">+C$11+C$12*$F251</f>
        <v>1.0851316320010237E-2</v>
      </c>
      <c r="Q251" s="74">
        <f>+C251-15018.5</f>
        <v>40555.274300000165</v>
      </c>
      <c r="S251" s="1">
        <f ca="1">+(O251-G251)^2</f>
        <v>1.9353924792562911E-6</v>
      </c>
    </row>
    <row r="252" spans="1:19" ht="12.95" customHeight="1" x14ac:dyDescent="0.2">
      <c r="A252" s="96" t="s">
        <v>168</v>
      </c>
      <c r="B252" s="97" t="s">
        <v>47</v>
      </c>
      <c r="C252" s="98">
        <v>55574.661799999885</v>
      </c>
      <c r="D252" s="98">
        <v>2.9999999999999997E-4</v>
      </c>
      <c r="E252" s="1">
        <f>+(C252-C$7)/C$8</f>
        <v>1479.5290382084411</v>
      </c>
      <c r="F252" s="1">
        <f>ROUND(2*E252,0)/2</f>
        <v>1479.5</v>
      </c>
      <c r="G252" s="1">
        <f>+C252-(C$7+F252*C$8)</f>
        <v>1.2876499880803749E-2</v>
      </c>
      <c r="M252" s="1">
        <f>+G252</f>
        <v>1.2876499880803749E-2</v>
      </c>
      <c r="O252" s="1">
        <f ca="1">+C$11+C$12*$F252</f>
        <v>1.0855026447099547E-2</v>
      </c>
      <c r="Q252" s="74">
        <f>+C252-15018.5</f>
        <v>40556.161799999885</v>
      </c>
      <c r="S252" s="1">
        <f ca="1">+(O252-G252)^2</f>
        <v>4.0863548431718572E-6</v>
      </c>
    </row>
    <row r="253" spans="1:19" ht="12.95" customHeight="1" x14ac:dyDescent="0.2">
      <c r="A253" s="96" t="s">
        <v>168</v>
      </c>
      <c r="B253" s="97" t="s">
        <v>47</v>
      </c>
      <c r="C253" s="98">
        <v>55574.661799999885</v>
      </c>
      <c r="D253" s="98">
        <v>2.9999999999999997E-4</v>
      </c>
      <c r="E253" s="1">
        <f>+(C253-C$7)/C$8</f>
        <v>1479.5290382084411</v>
      </c>
      <c r="F253" s="1">
        <f>ROUND(2*E253,0)/2</f>
        <v>1479.5</v>
      </c>
      <c r="G253" s="1">
        <f>+C253-(C$7+F253*C$8)</f>
        <v>1.2876499880803749E-2</v>
      </c>
      <c r="M253" s="1">
        <f>+G253</f>
        <v>1.2876499880803749E-2</v>
      </c>
      <c r="O253" s="1">
        <f ca="1">+C$11+C$12*$F253</f>
        <v>1.0855026447099547E-2</v>
      </c>
      <c r="Q253" s="74">
        <f>+C253-15018.5</f>
        <v>40556.161799999885</v>
      </c>
      <c r="S253" s="1">
        <f ca="1">+(O253-G253)^2</f>
        <v>4.0863548431718572E-6</v>
      </c>
    </row>
    <row r="254" spans="1:19" ht="12.95" customHeight="1" x14ac:dyDescent="0.2">
      <c r="A254" s="96" t="s">
        <v>168</v>
      </c>
      <c r="B254" s="97" t="s">
        <v>45</v>
      </c>
      <c r="C254" s="98">
        <v>55576.654800000135</v>
      </c>
      <c r="D254" s="98">
        <v>4.0000000000000002E-4</v>
      </c>
      <c r="E254" s="1">
        <f>+(C254-C$7)/C$8</f>
        <v>1484.0235165180156</v>
      </c>
      <c r="F254" s="1">
        <f>ROUND(2*E254,0)/2</f>
        <v>1484</v>
      </c>
      <c r="G254" s="1">
        <f>+C254-(C$7+F254*C$8)</f>
        <v>1.0428000132378656E-2</v>
      </c>
      <c r="M254" s="1">
        <f>+G254</f>
        <v>1.0428000132378656E-2</v>
      </c>
      <c r="O254" s="1">
        <f ca="1">+C$11+C$12*$F254</f>
        <v>1.0863374233050492E-2</v>
      </c>
      <c r="Q254" s="74">
        <f>+C254-15018.5</f>
        <v>40558.154800000135</v>
      </c>
      <c r="S254" s="1">
        <f ca="1">+(O254-G254)^2</f>
        <v>1.8955060753580997E-7</v>
      </c>
    </row>
    <row r="255" spans="1:19" ht="12.95" customHeight="1" x14ac:dyDescent="0.2">
      <c r="A255" s="96" t="s">
        <v>168</v>
      </c>
      <c r="B255" s="97" t="s">
        <v>45</v>
      </c>
      <c r="C255" s="98">
        <v>55576.654800000135</v>
      </c>
      <c r="D255" s="98">
        <v>4.0000000000000002E-4</v>
      </c>
      <c r="E255" s="1">
        <f>+(C255-C$7)/C$8</f>
        <v>1484.0235165180156</v>
      </c>
      <c r="F255" s="1">
        <f>ROUND(2*E255,0)/2</f>
        <v>1484</v>
      </c>
      <c r="G255" s="1">
        <f>+C255-(C$7+F255*C$8)</f>
        <v>1.0428000132378656E-2</v>
      </c>
      <c r="M255" s="1">
        <f>+G255</f>
        <v>1.0428000132378656E-2</v>
      </c>
      <c r="O255" s="1">
        <f ca="1">+C$11+C$12*$F255</f>
        <v>1.0863374233050492E-2</v>
      </c>
      <c r="Q255" s="74">
        <f>+C255-15018.5</f>
        <v>40558.154800000135</v>
      </c>
      <c r="S255" s="1">
        <f ca="1">+(O255-G255)^2</f>
        <v>1.8955060753580997E-7</v>
      </c>
    </row>
    <row r="256" spans="1:19" ht="12.95" customHeight="1" x14ac:dyDescent="0.2">
      <c r="A256" s="96" t="s">
        <v>168</v>
      </c>
      <c r="B256" s="97" t="s">
        <v>47</v>
      </c>
      <c r="C256" s="98">
        <v>55577.765199999791</v>
      </c>
      <c r="D256" s="98">
        <v>2.9999999999999997E-4</v>
      </c>
      <c r="E256" s="1">
        <f>+(C256-C$7)/C$8</f>
        <v>1486.5276152198619</v>
      </c>
      <c r="F256" s="1">
        <f>ROUND(2*E256,0)/2</f>
        <v>1486.5</v>
      </c>
      <c r="G256" s="1">
        <f>+C256-(C$7+F256*C$8)</f>
        <v>1.2245499790878966E-2</v>
      </c>
      <c r="M256" s="1">
        <f>+G256</f>
        <v>1.2245499790878966E-2</v>
      </c>
      <c r="O256" s="1">
        <f ca="1">+C$11+C$12*$F256</f>
        <v>1.086801189191213E-2</v>
      </c>
      <c r="Q256" s="74">
        <f>+C256-15018.5</f>
        <v>40559.265199999791</v>
      </c>
      <c r="S256" s="1">
        <f ca="1">+(O256-G256)^2</f>
        <v>1.8974729118000706E-6</v>
      </c>
    </row>
    <row r="257" spans="1:19" ht="12.95" customHeight="1" x14ac:dyDescent="0.2">
      <c r="A257" s="96" t="s">
        <v>168</v>
      </c>
      <c r="B257" s="97" t="s">
        <v>47</v>
      </c>
      <c r="C257" s="98">
        <v>55577.765199999791</v>
      </c>
      <c r="D257" s="98">
        <v>2.9999999999999997E-4</v>
      </c>
      <c r="E257" s="1">
        <f>+(C257-C$7)/C$8</f>
        <v>1486.5276152198619</v>
      </c>
      <c r="F257" s="1">
        <f>ROUND(2*E257,0)/2</f>
        <v>1486.5</v>
      </c>
      <c r="G257" s="1">
        <f>+C257-(C$7+F257*C$8)</f>
        <v>1.2245499790878966E-2</v>
      </c>
      <c r="M257" s="1">
        <f>+G257</f>
        <v>1.2245499790878966E-2</v>
      </c>
      <c r="O257" s="1">
        <f ca="1">+C$11+C$12*$F257</f>
        <v>1.086801189191213E-2</v>
      </c>
      <c r="Q257" s="74">
        <f>+C257-15018.5</f>
        <v>40559.265199999791</v>
      </c>
      <c r="S257" s="1">
        <f ca="1">+(O257-G257)^2</f>
        <v>1.8974729118000706E-6</v>
      </c>
    </row>
    <row r="258" spans="1:19" ht="12.95" customHeight="1" x14ac:dyDescent="0.2">
      <c r="A258" s="96" t="s">
        <v>168</v>
      </c>
      <c r="B258" s="97" t="s">
        <v>47</v>
      </c>
      <c r="C258" s="98">
        <v>55578.652100000065</v>
      </c>
      <c r="D258" s="98">
        <v>4.0000000000000002E-4</v>
      </c>
      <c r="E258" s="1">
        <f>+(C258-C$7)/C$8</f>
        <v>1488.5276918949723</v>
      </c>
      <c r="F258" s="1">
        <f>ROUND(2*E258,0)/2</f>
        <v>1488.5</v>
      </c>
      <c r="G258" s="1">
        <f>+C258-(C$7+F258*C$8)</f>
        <v>1.2279500064323656E-2</v>
      </c>
      <c r="M258" s="1">
        <f>+G258</f>
        <v>1.2279500064323656E-2</v>
      </c>
      <c r="O258" s="1">
        <f ca="1">+C$11+C$12*$F258</f>
        <v>1.087172201900144E-2</v>
      </c>
      <c r="Q258" s="74">
        <f>+C258-15018.5</f>
        <v>40560.152100000065</v>
      </c>
      <c r="S258" s="1">
        <f ca="1">+(O258-G258)^2</f>
        <v>1.9818390248912408E-6</v>
      </c>
    </row>
    <row r="259" spans="1:19" ht="12.95" customHeight="1" x14ac:dyDescent="0.2">
      <c r="A259" s="96" t="s">
        <v>168</v>
      </c>
      <c r="B259" s="97" t="s">
        <v>47</v>
      </c>
      <c r="C259" s="98">
        <v>55578.652100000065</v>
      </c>
      <c r="D259" s="98">
        <v>4.0000000000000002E-4</v>
      </c>
      <c r="E259" s="1">
        <f>+(C259-C$7)/C$8</f>
        <v>1488.5276918949723</v>
      </c>
      <c r="F259" s="1">
        <f>ROUND(2*E259,0)/2</f>
        <v>1488.5</v>
      </c>
      <c r="G259" s="1">
        <f>+C259-(C$7+F259*C$8)</f>
        <v>1.2279500064323656E-2</v>
      </c>
      <c r="M259" s="1">
        <f>+G259</f>
        <v>1.2279500064323656E-2</v>
      </c>
      <c r="O259" s="1">
        <f ca="1">+C$11+C$12*$F259</f>
        <v>1.087172201900144E-2</v>
      </c>
      <c r="Q259" s="74">
        <f>+C259-15018.5</f>
        <v>40560.152100000065</v>
      </c>
      <c r="S259" s="1">
        <f ca="1">+(O259-G259)^2</f>
        <v>1.9818390248912408E-6</v>
      </c>
    </row>
    <row r="260" spans="1:19" ht="12.95" customHeight="1" x14ac:dyDescent="0.2">
      <c r="A260" s="96" t="s">
        <v>168</v>
      </c>
      <c r="B260" s="97" t="s">
        <v>45</v>
      </c>
      <c r="C260" s="98">
        <v>55579.75950000016</v>
      </c>
      <c r="D260" s="98">
        <v>2.0000000000000001E-4</v>
      </c>
      <c r="E260" s="1">
        <f>+(C260-C$7)/C$8</f>
        <v>1491.0250252014591</v>
      </c>
      <c r="F260" s="1">
        <f>ROUND(2*E260,0)/2</f>
        <v>1491</v>
      </c>
      <c r="G260" s="1">
        <f>+C260-(C$7+F260*C$8)</f>
        <v>1.1097000155132264E-2</v>
      </c>
      <c r="M260" s="1">
        <f>+G260</f>
        <v>1.1097000155132264E-2</v>
      </c>
      <c r="O260" s="1">
        <f ca="1">+C$11+C$12*$F260</f>
        <v>1.0876359677863075E-2</v>
      </c>
      <c r="Q260" s="74">
        <f>+C260-15018.5</f>
        <v>40561.25950000016</v>
      </c>
      <c r="S260" s="1">
        <f ca="1">+(O260-G260)^2</f>
        <v>4.8682220209575429E-8</v>
      </c>
    </row>
    <row r="261" spans="1:19" ht="12.95" customHeight="1" x14ac:dyDescent="0.2">
      <c r="A261" s="96" t="s">
        <v>168</v>
      </c>
      <c r="B261" s="97" t="s">
        <v>45</v>
      </c>
      <c r="C261" s="98">
        <v>55579.75950000016</v>
      </c>
      <c r="D261" s="98">
        <v>2.0000000000000001E-4</v>
      </c>
      <c r="E261" s="1">
        <f>+(C261-C$7)/C$8</f>
        <v>1491.0250252014591</v>
      </c>
      <c r="F261" s="1">
        <f>ROUND(2*E261,0)/2</f>
        <v>1491</v>
      </c>
      <c r="G261" s="1">
        <f>+C261-(C$7+F261*C$8)</f>
        <v>1.1097000155132264E-2</v>
      </c>
      <c r="M261" s="1">
        <f>+G261</f>
        <v>1.1097000155132264E-2</v>
      </c>
      <c r="O261" s="1">
        <f ca="1">+C$11+C$12*$F261</f>
        <v>1.0876359677863075E-2</v>
      </c>
      <c r="Q261" s="74">
        <f>+C261-15018.5</f>
        <v>40561.25950000016</v>
      </c>
      <c r="S261" s="1">
        <f ca="1">+(O261-G261)^2</f>
        <v>4.8682220209575429E-8</v>
      </c>
    </row>
    <row r="262" spans="1:19" ht="12.95" customHeight="1" x14ac:dyDescent="0.2">
      <c r="A262" s="96" t="s">
        <v>168</v>
      </c>
      <c r="B262" s="97" t="s">
        <v>45</v>
      </c>
      <c r="C262" s="98">
        <v>55596.610400000121</v>
      </c>
      <c r="D262" s="98">
        <v>4.0000000000000002E-4</v>
      </c>
      <c r="E262" s="1">
        <f>+(C262-C$7)/C$8</f>
        <v>1529.0260309902958</v>
      </c>
      <c r="F262" s="1">
        <f>ROUND(2*E262,0)/2</f>
        <v>1529</v>
      </c>
      <c r="G262" s="1">
        <f>+C262-(C$7+F262*C$8)</f>
        <v>1.1543000116944313E-2</v>
      </c>
      <c r="M262" s="1">
        <f>+G262</f>
        <v>1.1543000116944313E-2</v>
      </c>
      <c r="O262" s="1">
        <f ca="1">+C$11+C$12*$F262</f>
        <v>1.0946852092559954E-2</v>
      </c>
      <c r="Q262" s="74">
        <f>+C262-15018.5</f>
        <v>40578.110400000121</v>
      </c>
      <c r="S262" s="1">
        <f ca="1">+(O262-G262)^2</f>
        <v>3.553924669773738E-7</v>
      </c>
    </row>
    <row r="263" spans="1:19" ht="12.95" customHeight="1" x14ac:dyDescent="0.2">
      <c r="A263" s="96" t="s">
        <v>168</v>
      </c>
      <c r="B263" s="97" t="s">
        <v>45</v>
      </c>
      <c r="C263" s="98">
        <v>55596.610400000121</v>
      </c>
      <c r="D263" s="98">
        <v>4.0000000000000002E-4</v>
      </c>
      <c r="E263" s="1">
        <f>+(C263-C$7)/C$8</f>
        <v>1529.0260309902958</v>
      </c>
      <c r="F263" s="1">
        <f>ROUND(2*E263,0)/2</f>
        <v>1529</v>
      </c>
      <c r="G263" s="1">
        <f>+C263-(C$7+F263*C$8)</f>
        <v>1.1543000116944313E-2</v>
      </c>
      <c r="M263" s="1">
        <f>+G263</f>
        <v>1.1543000116944313E-2</v>
      </c>
      <c r="O263" s="1">
        <f ca="1">+C$11+C$12*$F263</f>
        <v>1.0946852092559954E-2</v>
      </c>
      <c r="Q263" s="74">
        <f>+C263-15018.5</f>
        <v>40578.110400000121</v>
      </c>
      <c r="S263" s="1">
        <f ca="1">+(O263-G263)^2</f>
        <v>3.553924669773738E-7</v>
      </c>
    </row>
    <row r="264" spans="1:19" ht="12.95" customHeight="1" x14ac:dyDescent="0.2">
      <c r="A264" s="96" t="s">
        <v>168</v>
      </c>
      <c r="B264" s="97" t="s">
        <v>47</v>
      </c>
      <c r="C264" s="98">
        <v>55598.608099999838</v>
      </c>
      <c r="D264" s="98">
        <v>4.0000000000000002E-4</v>
      </c>
      <c r="E264" s="1">
        <f>+(C264-C$7)/C$8</f>
        <v>1533.5311084196169</v>
      </c>
      <c r="F264" s="1">
        <f>ROUND(2*E264,0)/2</f>
        <v>1533.5</v>
      </c>
      <c r="G264" s="1">
        <f>+C264-(C$7+F264*C$8)</f>
        <v>1.379449983505765E-2</v>
      </c>
      <c r="M264" s="1">
        <f>+G264</f>
        <v>1.379449983505765E-2</v>
      </c>
      <c r="O264" s="1">
        <f ca="1">+C$11+C$12*$F264</f>
        <v>1.09551998785109E-2</v>
      </c>
      <c r="Q264" s="74">
        <f>+C264-15018.5</f>
        <v>40580.108099999838</v>
      </c>
      <c r="S264" s="1">
        <f ca="1">+(O264-G264)^2</f>
        <v>8.0616242432463748E-6</v>
      </c>
    </row>
    <row r="265" spans="1:19" ht="12.95" customHeight="1" x14ac:dyDescent="0.2">
      <c r="A265" s="96" t="s">
        <v>168</v>
      </c>
      <c r="B265" s="97" t="s">
        <v>47</v>
      </c>
      <c r="C265" s="98">
        <v>55598.608099999838</v>
      </c>
      <c r="D265" s="98">
        <v>4.0000000000000002E-4</v>
      </c>
      <c r="E265" s="1">
        <f>+(C265-C$7)/C$8</f>
        <v>1533.5311084196169</v>
      </c>
      <c r="F265" s="1">
        <f>ROUND(2*E265,0)/2</f>
        <v>1533.5</v>
      </c>
      <c r="G265" s="1">
        <f>+C265-(C$7+F265*C$8)</f>
        <v>1.379449983505765E-2</v>
      </c>
      <c r="M265" s="1">
        <f>+G265</f>
        <v>1.379449983505765E-2</v>
      </c>
      <c r="O265" s="1">
        <f ca="1">+C$11+C$12*$F265</f>
        <v>1.09551998785109E-2</v>
      </c>
      <c r="Q265" s="74">
        <f>+C265-15018.5</f>
        <v>40580.108099999838</v>
      </c>
      <c r="S265" s="1">
        <f ca="1">+(O265-G265)^2</f>
        <v>8.0616242432463748E-6</v>
      </c>
    </row>
    <row r="266" spans="1:19" ht="12.95" customHeight="1" x14ac:dyDescent="0.2">
      <c r="A266" s="96" t="s">
        <v>168</v>
      </c>
      <c r="B266" s="97" t="s">
        <v>45</v>
      </c>
      <c r="C266" s="98">
        <v>55599.713800000027</v>
      </c>
      <c r="D266" s="98">
        <v>2.0000000000000001E-4</v>
      </c>
      <c r="E266" s="1">
        <f>+(C266-C$7)/C$8</f>
        <v>1536.0246080017166</v>
      </c>
      <c r="F266" s="1">
        <f>ROUND(2*E266,0)/2</f>
        <v>1536</v>
      </c>
      <c r="G266" s="1">
        <f>+C266-(C$7+F266*C$8)</f>
        <v>1.0912000027019531E-2</v>
      </c>
      <c r="M266" s="1">
        <f>+G266</f>
        <v>1.0912000027019531E-2</v>
      </c>
      <c r="O266" s="1">
        <f ca="1">+C$11+C$12*$F266</f>
        <v>1.0959837537372537E-2</v>
      </c>
      <c r="Q266" s="74">
        <f>+C266-15018.5</f>
        <v>40581.213800000027</v>
      </c>
      <c r="S266" s="1">
        <f ca="1">+(O266-G266)^2</f>
        <v>2.2884273967740148E-9</v>
      </c>
    </row>
    <row r="267" spans="1:19" ht="12.95" customHeight="1" x14ac:dyDescent="0.2">
      <c r="A267" s="96" t="s">
        <v>168</v>
      </c>
      <c r="B267" s="97" t="s">
        <v>45</v>
      </c>
      <c r="C267" s="98">
        <v>55599.713800000027</v>
      </c>
      <c r="D267" s="98">
        <v>2.0000000000000001E-4</v>
      </c>
      <c r="E267" s="1">
        <f>+(C267-C$7)/C$8</f>
        <v>1536.0246080017166</v>
      </c>
      <c r="F267" s="1">
        <f>ROUND(2*E267,0)/2</f>
        <v>1536</v>
      </c>
      <c r="G267" s="1">
        <f>+C267-(C$7+F267*C$8)</f>
        <v>1.0912000027019531E-2</v>
      </c>
      <c r="M267" s="1">
        <f>+G267</f>
        <v>1.0912000027019531E-2</v>
      </c>
      <c r="O267" s="1">
        <f ca="1">+C$11+C$12*$F267</f>
        <v>1.0959837537372537E-2</v>
      </c>
      <c r="Q267" s="74">
        <f>+C267-15018.5</f>
        <v>40581.213800000027</v>
      </c>
      <c r="S267" s="1">
        <f ca="1">+(O267-G267)^2</f>
        <v>2.2884273967740148E-9</v>
      </c>
    </row>
    <row r="268" spans="1:19" ht="12.95" customHeight="1" x14ac:dyDescent="0.2">
      <c r="A268" s="96" t="s">
        <v>168</v>
      </c>
      <c r="B268" s="97" t="s">
        <v>45</v>
      </c>
      <c r="C268" s="98">
        <v>55600.600999999791</v>
      </c>
      <c r="D268" s="98">
        <v>4.0000000000000002E-4</v>
      </c>
      <c r="E268" s="1">
        <f>+(C268-C$7)/C$8</f>
        <v>1538.0253612153128</v>
      </c>
      <c r="F268" s="1">
        <f>ROUND(2*E268,0)/2</f>
        <v>1538</v>
      </c>
      <c r="G268" s="1">
        <f>+C268-(C$7+F268*C$8)</f>
        <v>1.1245999790844508E-2</v>
      </c>
      <c r="M268" s="1">
        <f>+G268</f>
        <v>1.1245999790844508E-2</v>
      </c>
      <c r="O268" s="1">
        <f ca="1">+C$11+C$12*$F268</f>
        <v>1.0963547664461847E-2</v>
      </c>
      <c r="Q268" s="74">
        <f>+C268-15018.5</f>
        <v>40582.100999999791</v>
      </c>
      <c r="S268" s="1">
        <f ca="1">+(O268-G268)^2</f>
        <v>7.9779203698086304E-8</v>
      </c>
    </row>
    <row r="269" spans="1:19" ht="12.95" customHeight="1" x14ac:dyDescent="0.2">
      <c r="A269" s="96" t="s">
        <v>168</v>
      </c>
      <c r="B269" s="97" t="s">
        <v>45</v>
      </c>
      <c r="C269" s="98">
        <v>55600.600999999791</v>
      </c>
      <c r="D269" s="98">
        <v>4.0000000000000002E-4</v>
      </c>
      <c r="E269" s="1">
        <f>+(C269-C$7)/C$8</f>
        <v>1538.0253612153128</v>
      </c>
      <c r="F269" s="1">
        <f>ROUND(2*E269,0)/2</f>
        <v>1538</v>
      </c>
      <c r="G269" s="1">
        <f>+C269-(C$7+F269*C$8)</f>
        <v>1.1245999790844508E-2</v>
      </c>
      <c r="M269" s="1">
        <f>+G269</f>
        <v>1.1245999790844508E-2</v>
      </c>
      <c r="O269" s="1">
        <f ca="1">+C$11+C$12*$F269</f>
        <v>1.0963547664461847E-2</v>
      </c>
      <c r="Q269" s="74">
        <f>+C269-15018.5</f>
        <v>40582.100999999791</v>
      </c>
      <c r="S269" s="1">
        <f ca="1">+(O269-G269)^2</f>
        <v>7.9779203698086304E-8</v>
      </c>
    </row>
    <row r="270" spans="1:19" ht="12.95" customHeight="1" x14ac:dyDescent="0.2">
      <c r="A270" s="96" t="s">
        <v>168</v>
      </c>
      <c r="B270" s="97" t="s">
        <v>47</v>
      </c>
      <c r="C270" s="98">
        <v>55609.691999999806</v>
      </c>
      <c r="D270" s="98">
        <v>2.9999999999999997E-4</v>
      </c>
      <c r="E270" s="1">
        <f>+(C270-C$7)/C$8</f>
        <v>1558.5267672902212</v>
      </c>
      <c r="F270" s="1">
        <f>ROUND(2*E270,0)/2</f>
        <v>1558.5</v>
      </c>
      <c r="G270" s="1">
        <f>+C270-(C$7+F270*C$8)</f>
        <v>1.1869499801832717E-2</v>
      </c>
      <c r="M270" s="1">
        <f>+G270</f>
        <v>1.1869499801832717E-2</v>
      </c>
      <c r="O270" s="1">
        <f ca="1">+C$11+C$12*$F270</f>
        <v>1.1001576467127268E-2</v>
      </c>
      <c r="Q270" s="74">
        <f>+C270-15018.5</f>
        <v>40591.191999999806</v>
      </c>
      <c r="S270" s="1">
        <f ca="1">+(O270-G270)^2</f>
        <v>7.5329091492622642E-7</v>
      </c>
    </row>
    <row r="271" spans="1:19" ht="12.95" customHeight="1" x14ac:dyDescent="0.2">
      <c r="A271" s="96" t="s">
        <v>168</v>
      </c>
      <c r="B271" s="97" t="s">
        <v>47</v>
      </c>
      <c r="C271" s="98">
        <v>55609.691999999806</v>
      </c>
      <c r="D271" s="98">
        <v>2.9999999999999997E-4</v>
      </c>
      <c r="E271" s="1">
        <f>+(C271-C$7)/C$8</f>
        <v>1558.5267672902212</v>
      </c>
      <c r="F271" s="1">
        <f>ROUND(2*E271,0)/2</f>
        <v>1558.5</v>
      </c>
      <c r="G271" s="1">
        <f>+C271-(C$7+F271*C$8)</f>
        <v>1.1869499801832717E-2</v>
      </c>
      <c r="M271" s="1">
        <f>+G271</f>
        <v>1.1869499801832717E-2</v>
      </c>
      <c r="O271" s="1">
        <f ca="1">+C$11+C$12*$F271</f>
        <v>1.1001576467127268E-2</v>
      </c>
      <c r="Q271" s="74">
        <f>+C271-15018.5</f>
        <v>40591.191999999806</v>
      </c>
      <c r="S271" s="1">
        <f ca="1">+(O271-G271)^2</f>
        <v>7.5329091492622642E-7</v>
      </c>
    </row>
    <row r="272" spans="1:19" ht="12.95" customHeight="1" x14ac:dyDescent="0.2">
      <c r="A272" s="96" t="s">
        <v>168</v>
      </c>
      <c r="B272" s="97" t="s">
        <v>47</v>
      </c>
      <c r="C272" s="98">
        <v>55614.569000000134</v>
      </c>
      <c r="D272" s="98">
        <v>5.0000000000000001E-4</v>
      </c>
      <c r="E272" s="1">
        <f>+(C272-C$7)/C$8</f>
        <v>1569.5250466251553</v>
      </c>
      <c r="F272" s="1">
        <f>ROUND(2*E272,0)/2</f>
        <v>1569.5</v>
      </c>
      <c r="G272" s="1">
        <f>+C272-(C$7+F272*C$8)</f>
        <v>1.1106500132882502E-2</v>
      </c>
      <c r="M272" s="1">
        <f>+G272</f>
        <v>1.1106500132882502E-2</v>
      </c>
      <c r="O272" s="1">
        <f ca="1">+C$11+C$12*$F272</f>
        <v>1.1021982166118469E-2</v>
      </c>
      <c r="Q272" s="74">
        <f>+C272-15018.5</f>
        <v>40596.069000000134</v>
      </c>
      <c r="S272" s="1">
        <f ca="1">+(O272-G272)^2</f>
        <v>7.1432867059261265E-9</v>
      </c>
    </row>
    <row r="273" spans="1:19" ht="12.95" customHeight="1" x14ac:dyDescent="0.2">
      <c r="A273" s="96" t="s">
        <v>168</v>
      </c>
      <c r="B273" s="97" t="s">
        <v>47</v>
      </c>
      <c r="C273" s="98">
        <v>55614.569000000134</v>
      </c>
      <c r="D273" s="98">
        <v>5.0000000000000001E-4</v>
      </c>
      <c r="E273" s="1">
        <f>+(C273-C$7)/C$8</f>
        <v>1569.5250466251553</v>
      </c>
      <c r="F273" s="1">
        <f>ROUND(2*E273,0)/2</f>
        <v>1569.5</v>
      </c>
      <c r="G273" s="1">
        <f>+C273-(C$7+F273*C$8)</f>
        <v>1.1106500132882502E-2</v>
      </c>
      <c r="M273" s="1">
        <f>+G273</f>
        <v>1.1106500132882502E-2</v>
      </c>
      <c r="O273" s="1">
        <f ca="1">+C$11+C$12*$F273</f>
        <v>1.1021982166118469E-2</v>
      </c>
      <c r="Q273" s="74">
        <f>+C273-15018.5</f>
        <v>40596.069000000134</v>
      </c>
      <c r="S273" s="1">
        <f ca="1">+(O273-G273)^2</f>
        <v>7.1432867059261265E-9</v>
      </c>
    </row>
    <row r="274" spans="1:19" ht="12.95" customHeight="1" x14ac:dyDescent="0.2">
      <c r="A274" s="96" t="s">
        <v>168</v>
      </c>
      <c r="B274" s="97" t="s">
        <v>45</v>
      </c>
      <c r="C274" s="98">
        <v>55615.677699999884</v>
      </c>
      <c r="D274" s="98">
        <v>2.9999999999999997E-4</v>
      </c>
      <c r="E274" s="1">
        <f>+(C274-C$7)/C$8</f>
        <v>1572.0253116026145</v>
      </c>
      <c r="F274" s="1">
        <f>ROUND(2*E274,0)/2</f>
        <v>1572</v>
      </c>
      <c r="G274" s="1">
        <f>+C274-(C$7+F274*C$8)</f>
        <v>1.1223999885260127E-2</v>
      </c>
      <c r="M274" s="1">
        <f>+G274</f>
        <v>1.1223999885260127E-2</v>
      </c>
      <c r="O274" s="1">
        <f ca="1">+C$11+C$12*$F274</f>
        <v>1.1026619824980106E-2</v>
      </c>
      <c r="Q274" s="74">
        <f>+C274-15018.5</f>
        <v>40597.177699999884</v>
      </c>
      <c r="S274" s="1">
        <f ca="1">+(O274-G274)^2</f>
        <v>3.8958888196144735E-8</v>
      </c>
    </row>
    <row r="275" spans="1:19" ht="12.95" customHeight="1" x14ac:dyDescent="0.2">
      <c r="A275" s="96" t="s">
        <v>168</v>
      </c>
      <c r="B275" s="97" t="s">
        <v>45</v>
      </c>
      <c r="C275" s="98">
        <v>55615.677699999884</v>
      </c>
      <c r="D275" s="98">
        <v>2.9999999999999997E-4</v>
      </c>
      <c r="E275" s="1">
        <f>+(C275-C$7)/C$8</f>
        <v>1572.0253116026145</v>
      </c>
      <c r="F275" s="1">
        <f>ROUND(2*E275,0)/2</f>
        <v>1572</v>
      </c>
      <c r="G275" s="1">
        <f>+C275-(C$7+F275*C$8)</f>
        <v>1.1223999885260127E-2</v>
      </c>
      <c r="M275" s="1">
        <f>+G275</f>
        <v>1.1223999885260127E-2</v>
      </c>
      <c r="O275" s="1">
        <f ca="1">+C$11+C$12*$F275</f>
        <v>1.1026619824980106E-2</v>
      </c>
      <c r="Q275" s="74">
        <f>+C275-15018.5</f>
        <v>40597.177699999884</v>
      </c>
      <c r="S275" s="1">
        <f ca="1">+(O275-G275)^2</f>
        <v>3.8958888196144735E-8</v>
      </c>
    </row>
    <row r="276" spans="1:19" ht="12.95" customHeight="1" x14ac:dyDescent="0.2">
      <c r="A276" s="96" t="s">
        <v>168</v>
      </c>
      <c r="B276" s="97" t="s">
        <v>45</v>
      </c>
      <c r="C276" s="98">
        <v>55616.565400000196</v>
      </c>
      <c r="D276" s="98">
        <v>4.0000000000000002E-4</v>
      </c>
      <c r="E276" s="1">
        <f>+(C276-C$7)/C$8</f>
        <v>1574.0271923835041</v>
      </c>
      <c r="F276" s="1">
        <f>ROUND(2*E276,0)/2</f>
        <v>1574</v>
      </c>
      <c r="G276" s="1">
        <f>+C276-(C$7+F276*C$8)</f>
        <v>1.2058000196702778E-2</v>
      </c>
      <c r="M276" s="1">
        <f>+G276</f>
        <v>1.2058000196702778E-2</v>
      </c>
      <c r="O276" s="1">
        <f ca="1">+C$11+C$12*$F276</f>
        <v>1.1030329952069415E-2</v>
      </c>
      <c r="Q276" s="74">
        <f>+C276-15018.5</f>
        <v>40598.065400000196</v>
      </c>
      <c r="S276" s="1">
        <f ca="1">+(O276-G276)^2</f>
        <v>1.0561061317047973E-6</v>
      </c>
    </row>
    <row r="277" spans="1:19" ht="12.95" customHeight="1" x14ac:dyDescent="0.2">
      <c r="A277" s="96" t="s">
        <v>168</v>
      </c>
      <c r="B277" s="97" t="s">
        <v>45</v>
      </c>
      <c r="C277" s="98">
        <v>55616.565400000196</v>
      </c>
      <c r="D277" s="98">
        <v>4.0000000000000002E-4</v>
      </c>
      <c r="E277" s="1">
        <f>+(C277-C$7)/C$8</f>
        <v>1574.0271923835041</v>
      </c>
      <c r="F277" s="1">
        <f>ROUND(2*E277,0)/2</f>
        <v>1574</v>
      </c>
      <c r="G277" s="1">
        <f>+C277-(C$7+F277*C$8)</f>
        <v>1.2058000196702778E-2</v>
      </c>
      <c r="M277" s="1">
        <f>+G277</f>
        <v>1.2058000196702778E-2</v>
      </c>
      <c r="O277" s="1">
        <f ca="1">+C$11+C$12*$F277</f>
        <v>1.1030329952069415E-2</v>
      </c>
      <c r="Q277" s="74">
        <f>+C277-15018.5</f>
        <v>40598.065400000196</v>
      </c>
      <c r="S277" s="1">
        <f ca="1">+(O277-G277)^2</f>
        <v>1.0561061317047973E-6</v>
      </c>
    </row>
    <row r="278" spans="1:19" ht="12.95" customHeight="1" x14ac:dyDescent="0.2">
      <c r="A278" s="96" t="s">
        <v>168</v>
      </c>
      <c r="B278" s="97" t="s">
        <v>47</v>
      </c>
      <c r="C278" s="98">
        <v>55617.673400000203</v>
      </c>
      <c r="D278" s="98">
        <v>2.0000000000000001E-4</v>
      </c>
      <c r="E278" s="1">
        <f>+(C278-C$7)/C$8</f>
        <v>1576.5258787690627</v>
      </c>
      <c r="F278" s="1">
        <f>ROUND(2*E278,0)/2</f>
        <v>1576.5</v>
      </c>
      <c r="G278" s="1">
        <f>+C278-(C$7+F278*C$8)</f>
        <v>1.1475500199594535E-2</v>
      </c>
      <c r="M278" s="1">
        <f>+G278</f>
        <v>1.1475500199594535E-2</v>
      </c>
      <c r="O278" s="1">
        <f ca="1">+C$11+C$12*$F278</f>
        <v>1.1034967610931052E-2</v>
      </c>
      <c r="Q278" s="74">
        <f>+C278-15018.5</f>
        <v>40599.173400000203</v>
      </c>
      <c r="S278" s="1">
        <f ca="1">+(O278-G278)^2</f>
        <v>1.9406896167454949E-7</v>
      </c>
    </row>
    <row r="279" spans="1:19" ht="12.95" customHeight="1" x14ac:dyDescent="0.2">
      <c r="A279" s="96" t="s">
        <v>168</v>
      </c>
      <c r="B279" s="97" t="s">
        <v>47</v>
      </c>
      <c r="C279" s="98">
        <v>55617.673400000203</v>
      </c>
      <c r="D279" s="98">
        <v>2.0000000000000001E-4</v>
      </c>
      <c r="E279" s="1">
        <f>+(C279-C$7)/C$8</f>
        <v>1576.5258787690627</v>
      </c>
      <c r="F279" s="1">
        <f>ROUND(2*E279,0)/2</f>
        <v>1576.5</v>
      </c>
      <c r="G279" s="1">
        <f>+C279-(C$7+F279*C$8)</f>
        <v>1.1475500199594535E-2</v>
      </c>
      <c r="M279" s="1">
        <f>+G279</f>
        <v>1.1475500199594535E-2</v>
      </c>
      <c r="O279" s="1">
        <f ca="1">+C$11+C$12*$F279</f>
        <v>1.1034967610931052E-2</v>
      </c>
      <c r="Q279" s="74">
        <f>+C279-15018.5</f>
        <v>40599.173400000203</v>
      </c>
      <c r="S279" s="1">
        <f ca="1">+(O279-G279)^2</f>
        <v>1.9406896167454949E-7</v>
      </c>
    </row>
    <row r="280" spans="1:19" ht="12.95" customHeight="1" x14ac:dyDescent="0.2">
      <c r="A280" s="96" t="s">
        <v>168</v>
      </c>
      <c r="B280" s="97" t="s">
        <v>47</v>
      </c>
      <c r="C280" s="98">
        <v>55618.561400000006</v>
      </c>
      <c r="D280" s="98">
        <v>2.9999999999999997E-4</v>
      </c>
      <c r="E280" s="1">
        <f>+(C280-C$7)/C$8</f>
        <v>1578.5284360884382</v>
      </c>
      <c r="F280" s="1">
        <f>ROUND(2*E280,0)/2</f>
        <v>1578.5</v>
      </c>
      <c r="G280" s="1">
        <f>+C280-(C$7+F280*C$8)</f>
        <v>1.2609500001417473E-2</v>
      </c>
      <c r="M280" s="1">
        <f>+G280</f>
        <v>1.2609500001417473E-2</v>
      </c>
      <c r="O280" s="1">
        <f ca="1">+C$11+C$12*$F280</f>
        <v>1.1038677738020362E-2</v>
      </c>
      <c r="Q280" s="74">
        <f>+C280-15018.5</f>
        <v>40600.061400000006</v>
      </c>
      <c r="S280" s="1">
        <f ca="1">+(O280-G280)^2</f>
        <v>2.4674825831840227E-6</v>
      </c>
    </row>
    <row r="281" spans="1:19" ht="12.95" customHeight="1" x14ac:dyDescent="0.2">
      <c r="A281" s="96" t="s">
        <v>168</v>
      </c>
      <c r="B281" s="97" t="s">
        <v>47</v>
      </c>
      <c r="C281" s="98">
        <v>55618.561400000006</v>
      </c>
      <c r="D281" s="98">
        <v>2.9999999999999997E-4</v>
      </c>
      <c r="E281" s="1">
        <f>+(C281-C$7)/C$8</f>
        <v>1578.5284360884382</v>
      </c>
      <c r="F281" s="1">
        <f>ROUND(2*E281,0)/2</f>
        <v>1578.5</v>
      </c>
      <c r="G281" s="1">
        <f>+C281-(C$7+F281*C$8)</f>
        <v>1.2609500001417473E-2</v>
      </c>
      <c r="M281" s="1">
        <f>+G281</f>
        <v>1.2609500001417473E-2</v>
      </c>
      <c r="O281" s="1">
        <f ca="1">+C$11+C$12*$F281</f>
        <v>1.1038677738020362E-2</v>
      </c>
      <c r="Q281" s="74">
        <f>+C281-15018.5</f>
        <v>40600.061400000006</v>
      </c>
      <c r="S281" s="1">
        <f ca="1">+(O281-G281)^2</f>
        <v>2.4674825831840227E-6</v>
      </c>
    </row>
    <row r="282" spans="1:19" ht="12.95" customHeight="1" x14ac:dyDescent="0.2">
      <c r="A282" s="96" t="s">
        <v>168</v>
      </c>
      <c r="B282" s="97" t="s">
        <v>45</v>
      </c>
      <c r="C282" s="98">
        <v>55619.668500000145</v>
      </c>
      <c r="D282" s="98">
        <v>2.0000000000000001E-4</v>
      </c>
      <c r="E282" s="1">
        <f>+(C282-C$7)/C$8</f>
        <v>1581.0250928553889</v>
      </c>
      <c r="F282" s="1">
        <f>ROUND(2*E282,0)/2</f>
        <v>1581</v>
      </c>
      <c r="G282" s="1">
        <f>+C282-(C$7+F282*C$8)</f>
        <v>1.1127000143460464E-2</v>
      </c>
      <c r="M282" s="1">
        <f>+G282</f>
        <v>1.1127000143460464E-2</v>
      </c>
      <c r="O282" s="1">
        <f ca="1">+C$11+C$12*$F282</f>
        <v>1.1043315396881997E-2</v>
      </c>
      <c r="Q282" s="74">
        <f>+C282-15018.5</f>
        <v>40601.168500000145</v>
      </c>
      <c r="S282" s="1">
        <f ca="1">+(O282-G282)^2</f>
        <v>7.0031368099021192E-9</v>
      </c>
    </row>
    <row r="283" spans="1:19" ht="12.95" customHeight="1" x14ac:dyDescent="0.2">
      <c r="A283" s="96" t="s">
        <v>168</v>
      </c>
      <c r="B283" s="97" t="s">
        <v>45</v>
      </c>
      <c r="C283" s="98">
        <v>55619.668500000145</v>
      </c>
      <c r="D283" s="98">
        <v>2.0000000000000001E-4</v>
      </c>
      <c r="E283" s="1">
        <f>+(C283-C$7)/C$8</f>
        <v>1581.0250928553889</v>
      </c>
      <c r="F283" s="1">
        <f>ROUND(2*E283,0)/2</f>
        <v>1581</v>
      </c>
      <c r="G283" s="1">
        <f>+C283-(C$7+F283*C$8)</f>
        <v>1.1127000143460464E-2</v>
      </c>
      <c r="M283" s="1">
        <f>+G283</f>
        <v>1.1127000143460464E-2</v>
      </c>
      <c r="O283" s="1">
        <f ca="1">+C$11+C$12*$F283</f>
        <v>1.1043315396881997E-2</v>
      </c>
      <c r="Q283" s="74">
        <f>+C283-15018.5</f>
        <v>40601.168500000145</v>
      </c>
      <c r="S283" s="1">
        <f ca="1">+(O283-G283)^2</f>
        <v>7.0031368099021192E-9</v>
      </c>
    </row>
    <row r="284" spans="1:19" ht="12.95" customHeight="1" x14ac:dyDescent="0.2">
      <c r="A284" s="96" t="s">
        <v>168</v>
      </c>
      <c r="B284" s="97" t="s">
        <v>45</v>
      </c>
      <c r="C284" s="98">
        <v>55620.555199999828</v>
      </c>
      <c r="D284" s="98">
        <v>2.9999999999999997E-4</v>
      </c>
      <c r="E284" s="1">
        <f>+(C284-C$7)/C$8</f>
        <v>1583.0247185027417</v>
      </c>
      <c r="F284" s="1">
        <f>ROUND(2*E284,0)/2</f>
        <v>1583</v>
      </c>
      <c r="G284" s="1">
        <f>+C284-(C$7+F284*C$8)</f>
        <v>1.0960999825329054E-2</v>
      </c>
      <c r="M284" s="1">
        <f>+G284</f>
        <v>1.0960999825329054E-2</v>
      </c>
      <c r="O284" s="1">
        <f ca="1">+C$11+C$12*$F284</f>
        <v>1.1047025523971308E-2</v>
      </c>
      <c r="Q284" s="74">
        <f>+C284-15018.5</f>
        <v>40602.055199999828</v>
      </c>
      <c r="S284" s="1">
        <f ca="1">+(O284-G284)^2</f>
        <v>7.4004208268878013E-9</v>
      </c>
    </row>
    <row r="285" spans="1:19" ht="12.95" customHeight="1" x14ac:dyDescent="0.2">
      <c r="A285" s="96" t="s">
        <v>168</v>
      </c>
      <c r="B285" s="97" t="s">
        <v>45</v>
      </c>
      <c r="C285" s="98">
        <v>55620.555199999828</v>
      </c>
      <c r="D285" s="98">
        <v>2.9999999999999997E-4</v>
      </c>
      <c r="E285" s="1">
        <f>+(C285-C$7)/C$8</f>
        <v>1583.0247185027417</v>
      </c>
      <c r="F285" s="1">
        <f>ROUND(2*E285,0)/2</f>
        <v>1583</v>
      </c>
      <c r="G285" s="1">
        <f>+C285-(C$7+F285*C$8)</f>
        <v>1.0960999825329054E-2</v>
      </c>
      <c r="M285" s="1">
        <f>+G285</f>
        <v>1.0960999825329054E-2</v>
      </c>
      <c r="O285" s="1">
        <f ca="1">+C$11+C$12*$F285</f>
        <v>1.1047025523971308E-2</v>
      </c>
      <c r="Q285" s="74">
        <f>+C285-15018.5</f>
        <v>40602.055199999828</v>
      </c>
      <c r="S285" s="1">
        <f ca="1">+(O285-G285)^2</f>
        <v>7.4004208268878013E-9</v>
      </c>
    </row>
    <row r="286" spans="1:19" ht="0" hidden="1" customHeight="1" x14ac:dyDescent="0.2">
      <c r="A286" s="96" t="s">
        <v>168</v>
      </c>
      <c r="B286" s="97" t="s">
        <v>47</v>
      </c>
      <c r="C286" s="98">
        <v>55621.664400000125</v>
      </c>
      <c r="D286" s="98">
        <v>4.0000000000000002E-4</v>
      </c>
      <c r="E286" s="1">
        <f>+(C286-C$7)/C$8</f>
        <v>1585.5261110474944</v>
      </c>
      <c r="F286" s="1">
        <f>ROUND(2*E286,0)/2</f>
        <v>1585.5</v>
      </c>
      <c r="G286" s="1">
        <f>+C286-(C$7+F286*C$8)</f>
        <v>1.1578500125324354E-2</v>
      </c>
      <c r="M286" s="1">
        <f>+G286</f>
        <v>1.1578500125324354E-2</v>
      </c>
      <c r="O286" s="1">
        <f ca="1">+C$11+C$12*$F286</f>
        <v>1.1051663182832945E-2</v>
      </c>
      <c r="Q286" s="74">
        <f>+C286-15018.5</f>
        <v>40603.164400000125</v>
      </c>
      <c r="S286" s="1">
        <f ca="1">+(O286-G286)^2</f>
        <v>2.7755716397369601E-7</v>
      </c>
    </row>
    <row r="287" spans="1:19" ht="12.95" customHeight="1" x14ac:dyDescent="0.2">
      <c r="A287" s="96" t="s">
        <v>168</v>
      </c>
      <c r="B287" s="97" t="s">
        <v>47</v>
      </c>
      <c r="C287" s="98">
        <v>55621.664400000125</v>
      </c>
      <c r="D287" s="98">
        <v>4.0000000000000002E-4</v>
      </c>
      <c r="E287" s="1">
        <f>+(C287-C$7)/C$8</f>
        <v>1585.5261110474944</v>
      </c>
      <c r="F287" s="1">
        <f>ROUND(2*E287,0)/2</f>
        <v>1585.5</v>
      </c>
      <c r="G287" s="1">
        <f>+C287-(C$7+F287*C$8)</f>
        <v>1.1578500125324354E-2</v>
      </c>
      <c r="M287" s="1">
        <f>+G287</f>
        <v>1.1578500125324354E-2</v>
      </c>
      <c r="O287" s="1">
        <f ca="1">+C$11+C$12*$F287</f>
        <v>1.1051663182832945E-2</v>
      </c>
      <c r="Q287" s="74">
        <f>+C287-15018.5</f>
        <v>40603.164400000125</v>
      </c>
      <c r="S287" s="1">
        <f ca="1">+(O287-G287)^2</f>
        <v>2.7755716397369601E-7</v>
      </c>
    </row>
    <row r="288" spans="1:19" ht="12.95" customHeight="1" x14ac:dyDescent="0.2">
      <c r="A288" s="96" t="s">
        <v>168</v>
      </c>
      <c r="B288" s="97" t="s">
        <v>47</v>
      </c>
      <c r="C288" s="98">
        <v>55622.550999999978</v>
      </c>
      <c r="D288" s="98">
        <v>4.0000000000000002E-4</v>
      </c>
      <c r="E288" s="1">
        <f>+(C288-C$7)/C$8</f>
        <v>1587.5255111820186</v>
      </c>
      <c r="F288" s="1">
        <f>ROUND(2*E288,0)/2</f>
        <v>1587.5</v>
      </c>
      <c r="G288" s="1">
        <f>+C288-(C$7+F288*C$8)</f>
        <v>1.1312499977066182E-2</v>
      </c>
      <c r="M288" s="1">
        <f>+G288</f>
        <v>1.1312499977066182E-2</v>
      </c>
      <c r="O288" s="1">
        <f ca="1">+C$11+C$12*$F288</f>
        <v>1.1055373309922255E-2</v>
      </c>
      <c r="Q288" s="74">
        <f>+C288-15018.5</f>
        <v>40604.050999999978</v>
      </c>
      <c r="S288" s="1">
        <f ca="1">+(O288-G288)^2</f>
        <v>6.6114122956543718E-8</v>
      </c>
    </row>
    <row r="289" spans="1:19" ht="12.95" customHeight="1" x14ac:dyDescent="0.2">
      <c r="A289" s="96" t="s">
        <v>168</v>
      </c>
      <c r="B289" s="97" t="s">
        <v>47</v>
      </c>
      <c r="C289" s="98">
        <v>55622.550999999978</v>
      </c>
      <c r="D289" s="98">
        <v>4.0000000000000002E-4</v>
      </c>
      <c r="E289" s="1">
        <f>+(C289-C$7)/C$8</f>
        <v>1587.5255111820186</v>
      </c>
      <c r="F289" s="1">
        <f>ROUND(2*E289,0)/2</f>
        <v>1587.5</v>
      </c>
      <c r="G289" s="1">
        <f>+C289-(C$7+F289*C$8)</f>
        <v>1.1312499977066182E-2</v>
      </c>
      <c r="M289" s="1">
        <f>+G289</f>
        <v>1.1312499977066182E-2</v>
      </c>
      <c r="O289" s="1">
        <f ca="1">+C$11+C$12*$F289</f>
        <v>1.1055373309922255E-2</v>
      </c>
      <c r="Q289" s="74">
        <f>+C289-15018.5</f>
        <v>40604.050999999978</v>
      </c>
      <c r="S289" s="1">
        <f ca="1">+(O289-G289)^2</f>
        <v>6.6114122956543718E-8</v>
      </c>
    </row>
    <row r="290" spans="1:19" ht="12.95" customHeight="1" x14ac:dyDescent="0.2">
      <c r="A290" s="96" t="s">
        <v>168</v>
      </c>
      <c r="B290" s="97" t="s">
        <v>45</v>
      </c>
      <c r="C290" s="98">
        <v>55623.659599999897</v>
      </c>
      <c r="D290" s="98">
        <v>2.9999999999999997E-4</v>
      </c>
      <c r="E290" s="1">
        <f>+(C290-C$7)/C$8</f>
        <v>1590.0255506466492</v>
      </c>
      <c r="F290" s="1">
        <f>ROUND(2*E290,0)/2</f>
        <v>1590</v>
      </c>
      <c r="G290" s="1">
        <f>+C290-(C$7+F290*C$8)</f>
        <v>1.1329999892041087E-2</v>
      </c>
      <c r="M290" s="1">
        <f>+G290</f>
        <v>1.1329999892041087E-2</v>
      </c>
      <c r="O290" s="1">
        <f ca="1">+C$11+C$12*$F290</f>
        <v>1.106001096878389E-2</v>
      </c>
      <c r="Q290" s="74">
        <f>+C290-15018.5</f>
        <v>40605.159599999897</v>
      </c>
      <c r="S290" s="1">
        <f ca="1">+(O290-G290)^2</f>
        <v>7.2894018681580562E-8</v>
      </c>
    </row>
    <row r="291" spans="1:19" ht="12.95" customHeight="1" x14ac:dyDescent="0.2">
      <c r="A291" s="96" t="s">
        <v>168</v>
      </c>
      <c r="B291" s="97" t="s">
        <v>45</v>
      </c>
      <c r="C291" s="98">
        <v>55623.659599999897</v>
      </c>
      <c r="D291" s="98">
        <v>2.9999999999999997E-4</v>
      </c>
      <c r="E291" s="1">
        <f>+(C291-C$7)/C$8</f>
        <v>1590.0255506466492</v>
      </c>
      <c r="F291" s="1">
        <f>ROUND(2*E291,0)/2</f>
        <v>1590</v>
      </c>
      <c r="G291" s="1">
        <f>+C291-(C$7+F291*C$8)</f>
        <v>1.1329999892041087E-2</v>
      </c>
      <c r="M291" s="1">
        <f>+G291</f>
        <v>1.1329999892041087E-2</v>
      </c>
      <c r="O291" s="1">
        <f ca="1">+C$11+C$12*$F291</f>
        <v>1.106001096878389E-2</v>
      </c>
      <c r="Q291" s="74">
        <f>+C291-15018.5</f>
        <v>40605.159599999897</v>
      </c>
      <c r="S291" s="1">
        <f ca="1">+(O291-G291)^2</f>
        <v>7.2894018681580562E-8</v>
      </c>
    </row>
    <row r="292" spans="1:19" ht="12.95" customHeight="1" x14ac:dyDescent="0.2">
      <c r="A292" s="36" t="s">
        <v>52</v>
      </c>
      <c r="B292" s="37" t="s">
        <v>47</v>
      </c>
      <c r="C292" s="82">
        <v>55626.100599999998</v>
      </c>
      <c r="D292" s="24"/>
      <c r="E292" s="1">
        <f>+(C292-C$7)/C$8</f>
        <v>1595.5303281442662</v>
      </c>
      <c r="F292" s="1">
        <f>ROUND(2*E292,0)/2</f>
        <v>1595.5</v>
      </c>
      <c r="G292" s="1">
        <f>+C292-(C$7+F292*C$8)</f>
        <v>1.3448499994410668E-2</v>
      </c>
      <c r="K292" s="1">
        <f>+G292</f>
        <v>1.3448499994410668E-2</v>
      </c>
      <c r="O292" s="1">
        <f ca="1">+C$11+C$12*$F292</f>
        <v>1.1070213818279492E-2</v>
      </c>
      <c r="Q292" s="74">
        <f>+C292-15018.5</f>
        <v>40607.600599999998</v>
      </c>
      <c r="S292" s="1">
        <f ca="1">+(O292-G292)^2</f>
        <v>5.6562451355766508E-6</v>
      </c>
    </row>
    <row r="293" spans="1:19" ht="12.95" customHeight="1" x14ac:dyDescent="0.2">
      <c r="A293" s="96" t="s">
        <v>168</v>
      </c>
      <c r="B293" s="97" t="s">
        <v>47</v>
      </c>
      <c r="C293" s="98">
        <v>55642.5055999998</v>
      </c>
      <c r="D293" s="98">
        <v>2.9999999999999997E-4</v>
      </c>
      <c r="E293" s="1">
        <f>+(C293-C$7)/C$8</f>
        <v>1632.5257705218121</v>
      </c>
      <c r="F293" s="1">
        <f>ROUND(2*E293,0)/2</f>
        <v>1632.5</v>
      </c>
      <c r="G293" s="1">
        <f>+C293-(C$7+F293*C$8)</f>
        <v>1.1427499797719065E-2</v>
      </c>
      <c r="M293" s="1">
        <f>+G293</f>
        <v>1.1427499797719065E-2</v>
      </c>
      <c r="O293" s="1">
        <f ca="1">+C$11+C$12*$F293</f>
        <v>1.1138851169431715E-2</v>
      </c>
      <c r="Q293" s="74">
        <f>+C293-15018.5</f>
        <v>40624.0055999998</v>
      </c>
      <c r="S293" s="1">
        <f ca="1">+(O293-G293)^2</f>
        <v>8.3318030612168719E-8</v>
      </c>
    </row>
    <row r="294" spans="1:19" ht="12.95" customHeight="1" x14ac:dyDescent="0.2">
      <c r="A294" s="96" t="s">
        <v>168</v>
      </c>
      <c r="B294" s="97" t="s">
        <v>47</v>
      </c>
      <c r="C294" s="98">
        <v>55642.5055999998</v>
      </c>
      <c r="D294" s="98">
        <v>2.9999999999999997E-4</v>
      </c>
      <c r="E294" s="1">
        <f>+(C294-C$7)/C$8</f>
        <v>1632.5257705218121</v>
      </c>
      <c r="F294" s="1">
        <f>ROUND(2*E294,0)/2</f>
        <v>1632.5</v>
      </c>
      <c r="G294" s="1">
        <f>+C294-(C$7+F294*C$8)</f>
        <v>1.1427499797719065E-2</v>
      </c>
      <c r="M294" s="1">
        <f>+G294</f>
        <v>1.1427499797719065E-2</v>
      </c>
      <c r="O294" s="1">
        <f ca="1">+C$11+C$12*$F294</f>
        <v>1.1138851169431715E-2</v>
      </c>
      <c r="Q294" s="74">
        <f>+C294-15018.5</f>
        <v>40624.0055999998</v>
      </c>
      <c r="S294" s="1">
        <f ca="1">+(O294-G294)^2</f>
        <v>8.3318030612168719E-8</v>
      </c>
    </row>
    <row r="295" spans="1:19" ht="12.95" customHeight="1" x14ac:dyDescent="0.2">
      <c r="A295" s="96" t="s">
        <v>168</v>
      </c>
      <c r="B295" s="97" t="s">
        <v>45</v>
      </c>
      <c r="C295" s="98">
        <v>55644.501999999862</v>
      </c>
      <c r="D295" s="98">
        <v>4.0000000000000002E-4</v>
      </c>
      <c r="E295" s="1">
        <f>+(C295-C$7)/C$8</f>
        <v>1637.0279162801608</v>
      </c>
      <c r="F295" s="1">
        <f>ROUND(2*E295,0)/2</f>
        <v>1637</v>
      </c>
      <c r="G295" s="1">
        <f>+C295-(C$7+F295*C$8)</f>
        <v>1.2378999861539342E-2</v>
      </c>
      <c r="M295" s="1">
        <f>+G295</f>
        <v>1.2378999861539342E-2</v>
      </c>
      <c r="O295" s="1">
        <f ca="1">+C$11+C$12*$F295</f>
        <v>1.1147198955382662E-2</v>
      </c>
      <c r="Q295" s="74">
        <f>+C295-15018.5</f>
        <v>40626.001999999862</v>
      </c>
      <c r="S295" s="1">
        <f ca="1">+(O295-G295)^2</f>
        <v>1.5173334724084157E-6</v>
      </c>
    </row>
    <row r="296" spans="1:19" ht="12.95" customHeight="1" x14ac:dyDescent="0.2">
      <c r="A296" s="96" t="s">
        <v>168</v>
      </c>
      <c r="B296" s="97" t="s">
        <v>45</v>
      </c>
      <c r="C296" s="98">
        <v>55644.501999999862</v>
      </c>
      <c r="D296" s="98">
        <v>4.0000000000000002E-4</v>
      </c>
      <c r="E296" s="1">
        <f>+(C296-C$7)/C$8</f>
        <v>1637.0279162801608</v>
      </c>
      <c r="F296" s="1">
        <f>ROUND(2*E296,0)/2</f>
        <v>1637</v>
      </c>
      <c r="G296" s="1">
        <f>+C296-(C$7+F296*C$8)</f>
        <v>1.2378999861539342E-2</v>
      </c>
      <c r="M296" s="1">
        <f>+G296</f>
        <v>1.2378999861539342E-2</v>
      </c>
      <c r="O296" s="1">
        <f ca="1">+C$11+C$12*$F296</f>
        <v>1.1147198955382662E-2</v>
      </c>
      <c r="Q296" s="74">
        <f>+C296-15018.5</f>
        <v>40626.001999999862</v>
      </c>
      <c r="S296" s="1">
        <f ca="1">+(O296-G296)^2</f>
        <v>1.5173334724084157E-6</v>
      </c>
    </row>
    <row r="297" spans="1:19" ht="12.95" customHeight="1" x14ac:dyDescent="0.2">
      <c r="A297" s="96" t="s">
        <v>168</v>
      </c>
      <c r="B297" s="97" t="s">
        <v>47</v>
      </c>
      <c r="C297" s="98">
        <v>55646.496300000232</v>
      </c>
      <c r="D297" s="98">
        <v>2.9999999999999997E-4</v>
      </c>
      <c r="E297" s="1">
        <f>+(C297-C$7)/C$8</f>
        <v>1641.525326261758</v>
      </c>
      <c r="F297" s="1">
        <f>ROUND(2*E297,0)/2</f>
        <v>1641.5</v>
      </c>
      <c r="G297" s="1">
        <f>+C297-(C$7+F297*C$8)</f>
        <v>1.1230500233068597E-2</v>
      </c>
      <c r="M297" s="1">
        <f>+G297</f>
        <v>1.1230500233068597E-2</v>
      </c>
      <c r="O297" s="1">
        <f ca="1">+C$11+C$12*$F297</f>
        <v>1.1155546741333608E-2</v>
      </c>
      <c r="Q297" s="74">
        <f>+C297-15018.5</f>
        <v>40627.996300000232</v>
      </c>
      <c r="S297" s="1">
        <f ca="1">+(O297-G297)^2</f>
        <v>5.6180259232670143E-9</v>
      </c>
    </row>
    <row r="298" spans="1:19" ht="12.95" customHeight="1" x14ac:dyDescent="0.2">
      <c r="A298" s="96" t="s">
        <v>168</v>
      </c>
      <c r="B298" s="97" t="s">
        <v>47</v>
      </c>
      <c r="C298" s="98">
        <v>55646.496300000232</v>
      </c>
      <c r="D298" s="98">
        <v>2.9999999999999997E-4</v>
      </c>
      <c r="E298" s="1">
        <f>+(C298-C$7)/C$8</f>
        <v>1641.525326261758</v>
      </c>
      <c r="F298" s="1">
        <f>ROUND(2*E298,0)/2</f>
        <v>1641.5</v>
      </c>
      <c r="G298" s="1">
        <f>+C298-(C$7+F298*C$8)</f>
        <v>1.1230500233068597E-2</v>
      </c>
      <c r="M298" s="1">
        <f>+G298</f>
        <v>1.1230500233068597E-2</v>
      </c>
      <c r="O298" s="1">
        <f ca="1">+C$11+C$12*$F298</f>
        <v>1.1155546741333608E-2</v>
      </c>
      <c r="Q298" s="74">
        <f>+C298-15018.5</f>
        <v>40627.996300000232</v>
      </c>
      <c r="S298" s="1">
        <f ca="1">+(O298-G298)^2</f>
        <v>5.6180259232670143E-9</v>
      </c>
    </row>
    <row r="299" spans="1:19" ht="12.95" customHeight="1" x14ac:dyDescent="0.2">
      <c r="A299" s="96" t="s">
        <v>168</v>
      </c>
      <c r="B299" s="97" t="s">
        <v>45</v>
      </c>
      <c r="C299" s="98">
        <v>55648.493799999822</v>
      </c>
      <c r="D299" s="98">
        <v>2.9999999999999997E-4</v>
      </c>
      <c r="E299" s="1">
        <f>+(C299-C$7)/C$8</f>
        <v>1646.0299526643716</v>
      </c>
      <c r="F299" s="1">
        <f>ROUND(2*E299,0)/2</f>
        <v>1646</v>
      </c>
      <c r="G299" s="1">
        <f>+C299-(C$7+F299*C$8)</f>
        <v>1.3281999817991164E-2</v>
      </c>
      <c r="M299" s="1">
        <f>+G299</f>
        <v>1.3281999817991164E-2</v>
      </c>
      <c r="O299" s="1">
        <f ca="1">+C$11+C$12*$F299</f>
        <v>1.1163894527284553E-2</v>
      </c>
      <c r="Q299" s="74">
        <f>+C299-15018.5</f>
        <v>40629.993799999822</v>
      </c>
      <c r="S299" s="1">
        <f ca="1">+(O299-G299)^2</f>
        <v>4.4863700225193335E-6</v>
      </c>
    </row>
    <row r="300" spans="1:19" ht="12.95" customHeight="1" x14ac:dyDescent="0.2">
      <c r="A300" s="96" t="s">
        <v>168</v>
      </c>
      <c r="B300" s="97" t="s">
        <v>45</v>
      </c>
      <c r="C300" s="98">
        <v>55648.493799999822</v>
      </c>
      <c r="D300" s="98">
        <v>2.9999999999999997E-4</v>
      </c>
      <c r="E300" s="1">
        <f>+(C300-C$7)/C$8</f>
        <v>1646.0299526643716</v>
      </c>
      <c r="F300" s="1">
        <f>ROUND(2*E300,0)/2</f>
        <v>1646</v>
      </c>
      <c r="G300" s="1">
        <f>+C300-(C$7+F300*C$8)</f>
        <v>1.3281999817991164E-2</v>
      </c>
      <c r="M300" s="1">
        <f>+G300</f>
        <v>1.3281999817991164E-2</v>
      </c>
      <c r="O300" s="1">
        <f ca="1">+C$11+C$12*$F300</f>
        <v>1.1163894527284553E-2</v>
      </c>
      <c r="Q300" s="74">
        <f>+C300-15018.5</f>
        <v>40629.993799999822</v>
      </c>
      <c r="S300" s="1">
        <f ca="1">+(O300-G300)^2</f>
        <v>4.4863700225193335E-6</v>
      </c>
    </row>
    <row r="301" spans="1:19" ht="12.95" customHeight="1" x14ac:dyDescent="0.2">
      <c r="A301" s="96" t="s">
        <v>168</v>
      </c>
      <c r="B301" s="97" t="s">
        <v>47</v>
      </c>
      <c r="C301" s="98">
        <v>55649.598900000099</v>
      </c>
      <c r="D301" s="98">
        <v>1E-3</v>
      </c>
      <c r="E301" s="1">
        <f>+(C301-C$7)/C$8</f>
        <v>1648.5220991673996</v>
      </c>
      <c r="F301" s="1">
        <f>ROUND(2*E301,0)/2</f>
        <v>1648.5</v>
      </c>
      <c r="G301" s="1">
        <f>+C301-(C$7+F301*C$8)</f>
        <v>9.7995000978698954E-3</v>
      </c>
      <c r="M301" s="1">
        <f>+G301</f>
        <v>9.7995000978698954E-3</v>
      </c>
      <c r="O301" s="1">
        <f ca="1">+C$11+C$12*$F301</f>
        <v>1.1168532186146191E-2</v>
      </c>
      <c r="Q301" s="74">
        <f>+C301-15018.5</f>
        <v>40631.098900000099</v>
      </c>
      <c r="S301" s="1">
        <f ca="1">+(O301-G301)^2</f>
        <v>1.8742488587301536E-6</v>
      </c>
    </row>
    <row r="302" spans="1:19" ht="12.95" customHeight="1" x14ac:dyDescent="0.2">
      <c r="A302" s="96" t="s">
        <v>168</v>
      </c>
      <c r="B302" s="97" t="s">
        <v>47</v>
      </c>
      <c r="C302" s="98">
        <v>55649.598900000099</v>
      </c>
      <c r="D302" s="98">
        <v>1E-3</v>
      </c>
      <c r="E302" s="1">
        <f>+(C302-C$7)/C$8</f>
        <v>1648.5220991673996</v>
      </c>
      <c r="F302" s="1">
        <f>ROUND(2*E302,0)/2</f>
        <v>1648.5</v>
      </c>
      <c r="G302" s="1">
        <f>+C302-(C$7+F302*C$8)</f>
        <v>9.7995000978698954E-3</v>
      </c>
      <c r="M302" s="1">
        <f>+G302</f>
        <v>9.7995000978698954E-3</v>
      </c>
      <c r="O302" s="1">
        <f ca="1">+C$11+C$12*$F302</f>
        <v>1.1168532186146191E-2</v>
      </c>
      <c r="Q302" s="74">
        <f>+C302-15018.5</f>
        <v>40631.098900000099</v>
      </c>
      <c r="S302" s="1">
        <f ca="1">+(O302-G302)^2</f>
        <v>1.8742488587301536E-6</v>
      </c>
    </row>
    <row r="303" spans="1:19" ht="12.95" customHeight="1" x14ac:dyDescent="0.2">
      <c r="A303" s="36" t="s">
        <v>52</v>
      </c>
      <c r="B303" s="37" t="s">
        <v>45</v>
      </c>
      <c r="C303" s="82">
        <v>55656.031900000002</v>
      </c>
      <c r="D303" s="24"/>
      <c r="E303" s="1">
        <f>+(C303-C$7)/C$8</f>
        <v>1663.0293640752948</v>
      </c>
      <c r="F303" s="1">
        <f>ROUND(2*E303,0)/2</f>
        <v>1663</v>
      </c>
      <c r="G303" s="1">
        <f>+C303-(C$7+F303*C$8)</f>
        <v>1.3020999998843763E-2</v>
      </c>
      <c r="K303" s="1">
        <f>+G303</f>
        <v>1.3020999998843763E-2</v>
      </c>
      <c r="O303" s="1">
        <f ca="1">+C$11+C$12*$F303</f>
        <v>1.1195430607543685E-2</v>
      </c>
      <c r="Q303" s="74">
        <f>+C303-15018.5</f>
        <v>40637.531900000002</v>
      </c>
      <c r="S303" s="1">
        <f ca="1">+(O303-G303)^2</f>
        <v>3.3327036024517384E-6</v>
      </c>
    </row>
    <row r="304" spans="1:19" ht="12.95" customHeight="1" x14ac:dyDescent="0.2">
      <c r="A304" s="36" t="s">
        <v>53</v>
      </c>
      <c r="B304" s="37" t="s">
        <v>47</v>
      </c>
      <c r="C304" s="82">
        <v>56018.982199999999</v>
      </c>
      <c r="D304" s="24"/>
      <c r="E304" s="1">
        <f>+(C304-C$7)/C$8</f>
        <v>2481.530242449247</v>
      </c>
      <c r="F304" s="1">
        <f>ROUND(2*E304,0)/2</f>
        <v>2481.5</v>
      </c>
      <c r="G304" s="1">
        <f>+C304-(C$7+F304*C$8)</f>
        <v>1.3410499996098224E-2</v>
      </c>
      <c r="K304" s="1">
        <f>+G304</f>
        <v>1.3410499996098224E-2</v>
      </c>
      <c r="O304" s="1">
        <f ca="1">+C$11+C$12*$F304</f>
        <v>1.2713800118843557E-2</v>
      </c>
      <c r="Q304" s="74">
        <f>+C304-15018.5</f>
        <v>41000.482199999999</v>
      </c>
      <c r="S304" s="1">
        <f ca="1">+(O304-G304)^2</f>
        <v>4.8539071896666771E-7</v>
      </c>
    </row>
    <row r="305" spans="1:19" ht="12.95" customHeight="1" x14ac:dyDescent="0.2">
      <c r="A305" s="36" t="s">
        <v>53</v>
      </c>
      <c r="B305" s="37" t="s">
        <v>47</v>
      </c>
      <c r="C305" s="82">
        <v>56026.963799999998</v>
      </c>
      <c r="D305" s="24"/>
      <c r="E305" s="1">
        <f>+(C305-C$7)/C$8</f>
        <v>2499.5298049536145</v>
      </c>
      <c r="F305" s="1">
        <f>ROUND(2*E305,0)/2</f>
        <v>2499.5</v>
      </c>
      <c r="G305" s="1">
        <f>+C305-(C$7+F305*C$8)</f>
        <v>1.3216499995905906E-2</v>
      </c>
      <c r="K305" s="1">
        <f>+G305</f>
        <v>1.3216499995905906E-2</v>
      </c>
      <c r="O305" s="1">
        <f ca="1">+C$11+C$12*$F305</f>
        <v>1.2747191262647339E-2</v>
      </c>
      <c r="Q305" s="74">
        <f>+C305-15018.5</f>
        <v>41008.463799999998</v>
      </c>
      <c r="S305" s="1">
        <f ca="1">+(O305-G305)^2</f>
        <v>2.202506871127604E-7</v>
      </c>
    </row>
    <row r="306" spans="1:19" ht="12.95" customHeight="1" x14ac:dyDescent="0.2">
      <c r="A306" s="96" t="s">
        <v>168</v>
      </c>
      <c r="B306" s="97" t="s">
        <v>45</v>
      </c>
      <c r="C306" s="98">
        <v>56298.567199999932</v>
      </c>
      <c r="D306" s="98">
        <v>2.9999999999999997E-4</v>
      </c>
      <c r="E306" s="1">
        <f>+(C306-C$7)/C$8</f>
        <v>3112.0313553567971</v>
      </c>
      <c r="F306" s="1">
        <f>ROUND(2*E306,0)/2</f>
        <v>3112</v>
      </c>
      <c r="G306" s="1">
        <f>+C306-(C$7+F306*C$8)</f>
        <v>1.3903999933972955E-2</v>
      </c>
      <c r="M306" s="1">
        <f>+G306</f>
        <v>1.3903999933972955E-2</v>
      </c>
      <c r="O306" s="1">
        <f ca="1">+C$11+C$12*$F306</f>
        <v>1.3883417683748345E-2</v>
      </c>
      <c r="Q306" s="74">
        <f>+C306-15018.5</f>
        <v>41280.067199999932</v>
      </c>
      <c r="S306" s="1">
        <f ca="1">+(O306-G306)^2</f>
        <v>4.2362902430845929E-10</v>
      </c>
    </row>
    <row r="307" spans="1:19" ht="12.95" customHeight="1" x14ac:dyDescent="0.2">
      <c r="A307" s="96" t="s">
        <v>168</v>
      </c>
      <c r="B307" s="97" t="s">
        <v>45</v>
      </c>
      <c r="C307" s="98">
        <v>56298.567199999932</v>
      </c>
      <c r="D307" s="98">
        <v>2.9999999999999997E-4</v>
      </c>
      <c r="E307" s="1">
        <f>+(C307-C$7)/C$8</f>
        <v>3112.0313553567971</v>
      </c>
      <c r="F307" s="1">
        <f>ROUND(2*E307,0)/2</f>
        <v>3112</v>
      </c>
      <c r="G307" s="1">
        <f>+C307-(C$7+F307*C$8)</f>
        <v>1.3903999933972955E-2</v>
      </c>
      <c r="M307" s="1">
        <f>+G307</f>
        <v>1.3903999933972955E-2</v>
      </c>
      <c r="O307" s="1">
        <f ca="1">+C$11+C$12*$F307</f>
        <v>1.3883417683748345E-2</v>
      </c>
      <c r="Q307" s="74">
        <f>+C307-15018.5</f>
        <v>41280.067199999932</v>
      </c>
      <c r="S307" s="1">
        <f ca="1">+(O307-G307)^2</f>
        <v>4.2362902430845929E-10</v>
      </c>
    </row>
    <row r="308" spans="1:19" ht="12.95" customHeight="1" x14ac:dyDescent="0.2">
      <c r="A308" s="96" t="s">
        <v>168</v>
      </c>
      <c r="B308" s="97" t="s">
        <v>45</v>
      </c>
      <c r="C308" s="98">
        <v>56299.453100000042</v>
      </c>
      <c r="D308" s="98">
        <v>1.6999999999999999E-3</v>
      </c>
      <c r="E308" s="1">
        <f>+(C308-C$7)/C$8</f>
        <v>3114.0291768994207</v>
      </c>
      <c r="F308" s="1">
        <f>ROUND(2*E308,0)/2</f>
        <v>3114</v>
      </c>
      <c r="G308" s="1">
        <f>+C308-(C$7+F308*C$8)</f>
        <v>1.2938000043504871E-2</v>
      </c>
      <c r="M308" s="1">
        <f>+G308</f>
        <v>1.2938000043504871E-2</v>
      </c>
      <c r="O308" s="1">
        <f ca="1">+C$11+C$12*$F308</f>
        <v>1.3887127810837653E-2</v>
      </c>
      <c r="Q308" s="74">
        <f>+C308-15018.5</f>
        <v>41280.953100000042</v>
      </c>
      <c r="S308" s="1">
        <f ca="1">+(O308-G308)^2</f>
        <v>9.0084351872211085E-7</v>
      </c>
    </row>
    <row r="309" spans="1:19" ht="12.95" customHeight="1" x14ac:dyDescent="0.2">
      <c r="A309" s="96" t="s">
        <v>168</v>
      </c>
      <c r="B309" s="97" t="s">
        <v>45</v>
      </c>
      <c r="C309" s="98">
        <v>56299.453100000042</v>
      </c>
      <c r="D309" s="98">
        <v>1.6999999999999999E-3</v>
      </c>
      <c r="E309" s="1">
        <f>+(C309-C$7)/C$8</f>
        <v>3114.0291768994207</v>
      </c>
      <c r="F309" s="1">
        <f>ROUND(2*E309,0)/2</f>
        <v>3114</v>
      </c>
      <c r="G309" s="1">
        <f>+C309-(C$7+F309*C$8)</f>
        <v>1.2938000043504871E-2</v>
      </c>
      <c r="M309" s="1">
        <f>+G309</f>
        <v>1.2938000043504871E-2</v>
      </c>
      <c r="O309" s="1">
        <f ca="1">+C$11+C$12*$F309</f>
        <v>1.3887127810837653E-2</v>
      </c>
      <c r="Q309" s="74">
        <f>+C309-15018.5</f>
        <v>41280.953100000042</v>
      </c>
      <c r="S309" s="1">
        <f ca="1">+(O309-G309)^2</f>
        <v>9.0084351872211085E-7</v>
      </c>
    </row>
    <row r="310" spans="1:19" ht="12.95" customHeight="1" x14ac:dyDescent="0.2">
      <c r="A310" s="96" t="s">
        <v>168</v>
      </c>
      <c r="B310" s="97" t="s">
        <v>47</v>
      </c>
      <c r="C310" s="98">
        <v>56300.56380000012</v>
      </c>
      <c r="D310" s="98">
        <v>2.0000000000000001E-4</v>
      </c>
      <c r="E310" s="1">
        <f>+(C310-C$7)/C$8</f>
        <v>3116.5339521418532</v>
      </c>
      <c r="F310" s="1">
        <f>ROUND(2*E310,0)/2</f>
        <v>3116.5</v>
      </c>
      <c r="G310" s="1">
        <f>+C310-(C$7+F310*C$8)</f>
        <v>1.5055500116432086E-2</v>
      </c>
      <c r="M310" s="1">
        <f>+G310</f>
        <v>1.5055500116432086E-2</v>
      </c>
      <c r="O310" s="1">
        <f ca="1">+C$11+C$12*$F310</f>
        <v>1.389176546969929E-2</v>
      </c>
      <c r="Q310" s="74">
        <f>+C310-15018.5</f>
        <v>41282.06380000012</v>
      </c>
      <c r="S310" s="1">
        <f ca="1">+(O310-G310)^2</f>
        <v>1.3542783280063041E-6</v>
      </c>
    </row>
    <row r="311" spans="1:19" ht="12.95" customHeight="1" x14ac:dyDescent="0.2">
      <c r="A311" s="96" t="s">
        <v>168</v>
      </c>
      <c r="B311" s="97" t="s">
        <v>47</v>
      </c>
      <c r="C311" s="98">
        <v>56300.56380000012</v>
      </c>
      <c r="D311" s="98">
        <v>2.0000000000000001E-4</v>
      </c>
      <c r="E311" s="1">
        <f>+(C311-C$7)/C$8</f>
        <v>3116.5339521418532</v>
      </c>
      <c r="F311" s="1">
        <f>ROUND(2*E311,0)/2</f>
        <v>3116.5</v>
      </c>
      <c r="G311" s="1">
        <f>+C311-(C$7+F311*C$8)</f>
        <v>1.5055500116432086E-2</v>
      </c>
      <c r="M311" s="1">
        <f>+G311</f>
        <v>1.5055500116432086E-2</v>
      </c>
      <c r="O311" s="1">
        <f ca="1">+C$11+C$12*$F311</f>
        <v>1.389176546969929E-2</v>
      </c>
      <c r="Q311" s="74">
        <f>+C311-15018.5</f>
        <v>41282.06380000012</v>
      </c>
      <c r="S311" s="1">
        <f ca="1">+(O311-G311)^2</f>
        <v>1.3542783280063041E-6</v>
      </c>
    </row>
    <row r="312" spans="1:19" ht="12.95" customHeight="1" x14ac:dyDescent="0.2">
      <c r="A312" s="96" t="s">
        <v>168</v>
      </c>
      <c r="B312" s="97" t="s">
        <v>47</v>
      </c>
      <c r="C312" s="98">
        <v>56301.44840000011</v>
      </c>
      <c r="D312" s="98">
        <v>1.4E-3</v>
      </c>
      <c r="E312" s="1">
        <f>+(C312-C$7)/C$8</f>
        <v>3118.5288420124543</v>
      </c>
      <c r="F312" s="1">
        <f>ROUND(2*E312,0)/2</f>
        <v>3118.5</v>
      </c>
      <c r="G312" s="1">
        <f>+C312-(C$7+F312*C$8)</f>
        <v>1.2789500106009655E-2</v>
      </c>
      <c r="M312" s="1">
        <f>+G312</f>
        <v>1.2789500106009655E-2</v>
      </c>
      <c r="O312" s="1">
        <f ca="1">+C$11+C$12*$F312</f>
        <v>1.38954755967886E-2</v>
      </c>
      <c r="Q312" s="74">
        <f>+C312-15018.5</f>
        <v>41282.94840000011</v>
      </c>
      <c r="S312" s="1">
        <f ca="1">+(O312-G312)^2</f>
        <v>1.2231817862037296E-6</v>
      </c>
    </row>
    <row r="313" spans="1:19" ht="12.95" customHeight="1" x14ac:dyDescent="0.2">
      <c r="A313" s="96" t="s">
        <v>168</v>
      </c>
      <c r="B313" s="97" t="s">
        <v>47</v>
      </c>
      <c r="C313" s="98">
        <v>56301.44840000011</v>
      </c>
      <c r="D313" s="98">
        <v>1.4E-3</v>
      </c>
      <c r="E313" s="1">
        <f>+(C313-C$7)/C$8</f>
        <v>3118.5288420124543</v>
      </c>
      <c r="F313" s="1">
        <f>ROUND(2*E313,0)/2</f>
        <v>3118.5</v>
      </c>
      <c r="G313" s="1">
        <f>+C313-(C$7+F313*C$8)</f>
        <v>1.2789500106009655E-2</v>
      </c>
      <c r="M313" s="1">
        <f>+G313</f>
        <v>1.2789500106009655E-2</v>
      </c>
      <c r="O313" s="1">
        <f ca="1">+C$11+C$12*$F313</f>
        <v>1.38954755967886E-2</v>
      </c>
      <c r="Q313" s="74">
        <f>+C313-15018.5</f>
        <v>41282.94840000011</v>
      </c>
      <c r="S313" s="1">
        <f ca="1">+(O313-G313)^2</f>
        <v>1.2231817862037296E-6</v>
      </c>
    </row>
    <row r="314" spans="1:19" ht="12.95" customHeight="1" x14ac:dyDescent="0.2">
      <c r="A314" s="96" t="s">
        <v>168</v>
      </c>
      <c r="B314" s="97" t="s">
        <v>47</v>
      </c>
      <c r="C314" s="98">
        <v>56305.441099999938</v>
      </c>
      <c r="D314" s="98">
        <v>8.0000000000000004E-4</v>
      </c>
      <c r="E314" s="1">
        <f>+(C314-C$7)/C$8</f>
        <v>3127.5329080152728</v>
      </c>
      <c r="F314" s="1">
        <f>ROUND(2*E314,0)/2</f>
        <v>3127.5</v>
      </c>
      <c r="G314" s="1">
        <f>+C314-(C$7+F314*C$8)</f>
        <v>1.4592499937862158E-2</v>
      </c>
      <c r="M314" s="1">
        <f>+G314</f>
        <v>1.4592499937862158E-2</v>
      </c>
      <c r="O314" s="1">
        <f ca="1">+C$11+C$12*$F314</f>
        <v>1.3912171168690493E-2</v>
      </c>
      <c r="Q314" s="74">
        <f>+C314-15018.5</f>
        <v>41286.941099999938</v>
      </c>
      <c r="S314" s="1">
        <f ca="1">+(O314-G314)^2</f>
        <v>4.628472341626323E-7</v>
      </c>
    </row>
    <row r="315" spans="1:19" ht="12.95" customHeight="1" x14ac:dyDescent="0.2">
      <c r="A315" s="96" t="s">
        <v>168</v>
      </c>
      <c r="B315" s="97" t="s">
        <v>47</v>
      </c>
      <c r="C315" s="98">
        <v>56305.441099999938</v>
      </c>
      <c r="D315" s="98">
        <v>8.0000000000000004E-4</v>
      </c>
      <c r="E315" s="1">
        <f>+(C315-C$7)/C$8</f>
        <v>3127.5329080152728</v>
      </c>
      <c r="F315" s="1">
        <f>ROUND(2*E315,0)/2</f>
        <v>3127.5</v>
      </c>
      <c r="G315" s="1">
        <f>+C315-(C$7+F315*C$8)</f>
        <v>1.4592499937862158E-2</v>
      </c>
      <c r="M315" s="1">
        <f>+G315</f>
        <v>1.4592499937862158E-2</v>
      </c>
      <c r="O315" s="1">
        <f ca="1">+C$11+C$12*$F315</f>
        <v>1.3912171168690493E-2</v>
      </c>
      <c r="Q315" s="74">
        <f>+C315-15018.5</f>
        <v>41286.941099999938</v>
      </c>
      <c r="S315" s="1">
        <f ca="1">+(O315-G315)^2</f>
        <v>4.628472341626323E-7</v>
      </c>
    </row>
    <row r="316" spans="1:19" ht="12.95" customHeight="1" x14ac:dyDescent="0.2">
      <c r="A316" s="96" t="s">
        <v>168</v>
      </c>
      <c r="B316" s="97" t="s">
        <v>45</v>
      </c>
      <c r="C316" s="98">
        <v>56307.434599999804</v>
      </c>
      <c r="D316" s="98">
        <v>8.9999999999999998E-4</v>
      </c>
      <c r="E316" s="1">
        <f>+(C316-C$7)/C$8</f>
        <v>3132.0285138900408</v>
      </c>
      <c r="F316" s="1">
        <f>ROUND(2*E316,0)/2</f>
        <v>3132</v>
      </c>
      <c r="G316" s="1">
        <f>+C316-(C$7+F316*C$8)</f>
        <v>1.2643999805732165E-2</v>
      </c>
      <c r="M316" s="1">
        <f>+G316</f>
        <v>1.2643999805732165E-2</v>
      </c>
      <c r="O316" s="1">
        <f ca="1">+C$11+C$12*$F316</f>
        <v>1.3920518954641439E-2</v>
      </c>
      <c r="Q316" s="74">
        <f>+C316-15018.5</f>
        <v>41288.934599999804</v>
      </c>
      <c r="S316" s="1">
        <f ca="1">+(O316-G316)^2</f>
        <v>1.6295011375320574E-6</v>
      </c>
    </row>
    <row r="317" spans="1:19" ht="12.95" customHeight="1" x14ac:dyDescent="0.2">
      <c r="A317" s="96" t="s">
        <v>168</v>
      </c>
      <c r="B317" s="97" t="s">
        <v>45</v>
      </c>
      <c r="C317" s="98">
        <v>56307.434599999804</v>
      </c>
      <c r="D317" s="98">
        <v>8.9999999999999998E-4</v>
      </c>
      <c r="E317" s="1">
        <f>+(C317-C$7)/C$8</f>
        <v>3132.0285138900408</v>
      </c>
      <c r="F317" s="1">
        <f>ROUND(2*E317,0)/2</f>
        <v>3132</v>
      </c>
      <c r="G317" s="1">
        <f>+C317-(C$7+F317*C$8)</f>
        <v>1.2643999805732165E-2</v>
      </c>
      <c r="M317" s="1">
        <f>+G317</f>
        <v>1.2643999805732165E-2</v>
      </c>
      <c r="O317" s="1">
        <f ca="1">+C$11+C$12*$F317</f>
        <v>1.3920518954641439E-2</v>
      </c>
      <c r="Q317" s="74">
        <f>+C317-15018.5</f>
        <v>41288.934599999804</v>
      </c>
      <c r="S317" s="1">
        <f ca="1">+(O317-G317)^2</f>
        <v>1.6295011375320574E-6</v>
      </c>
    </row>
    <row r="318" spans="1:19" ht="12.95" customHeight="1" x14ac:dyDescent="0.2">
      <c r="A318" s="96" t="s">
        <v>168</v>
      </c>
      <c r="B318" s="97" t="s">
        <v>45</v>
      </c>
      <c r="C318" s="98">
        <v>56314.530400000047</v>
      </c>
      <c r="D318" s="98">
        <v>2.0000000000000001E-4</v>
      </c>
      <c r="E318" s="1">
        <f>+(C318-C$7)/C$8</f>
        <v>3148.0304803657946</v>
      </c>
      <c r="F318" s="1">
        <f>ROUND(2*E318,0)/2</f>
        <v>3148</v>
      </c>
      <c r="G318" s="1">
        <f>+C318-(C$7+F318*C$8)</f>
        <v>1.3516000042727683E-2</v>
      </c>
      <c r="M318" s="1">
        <f>+G318</f>
        <v>1.3516000042727683E-2</v>
      </c>
      <c r="O318" s="1">
        <f ca="1">+C$11+C$12*$F318</f>
        <v>1.3950199971355914E-2</v>
      </c>
      <c r="Q318" s="74">
        <f>+C318-15018.5</f>
        <v>41296.030400000047</v>
      </c>
      <c r="S318" s="1">
        <f ca="1">+(O318-G318)^2</f>
        <v>1.8852957802076116E-7</v>
      </c>
    </row>
    <row r="319" spans="1:19" ht="12.95" customHeight="1" x14ac:dyDescent="0.2">
      <c r="A319" s="96" t="s">
        <v>168</v>
      </c>
      <c r="B319" s="97" t="s">
        <v>45</v>
      </c>
      <c r="C319" s="98">
        <v>56314.530400000047</v>
      </c>
      <c r="D319" s="98">
        <v>2.0000000000000001E-4</v>
      </c>
      <c r="E319" s="1">
        <f>+(C319-C$7)/C$8</f>
        <v>3148.0304803657946</v>
      </c>
      <c r="F319" s="1">
        <f>ROUND(2*E319,0)/2</f>
        <v>3148</v>
      </c>
      <c r="G319" s="1">
        <f>+C319-(C$7+F319*C$8)</f>
        <v>1.3516000042727683E-2</v>
      </c>
      <c r="M319" s="1">
        <f>+G319</f>
        <v>1.3516000042727683E-2</v>
      </c>
      <c r="O319" s="1">
        <f ca="1">+C$11+C$12*$F319</f>
        <v>1.3950199971355914E-2</v>
      </c>
      <c r="Q319" s="74">
        <f>+C319-15018.5</f>
        <v>41296.030400000047</v>
      </c>
      <c r="S319" s="1">
        <f ca="1">+(O319-G319)^2</f>
        <v>1.8852957802076116E-7</v>
      </c>
    </row>
    <row r="320" spans="1:19" ht="12.95" customHeight="1" x14ac:dyDescent="0.2">
      <c r="A320" s="96" t="s">
        <v>168</v>
      </c>
      <c r="B320" s="97" t="s">
        <v>45</v>
      </c>
      <c r="C320" s="98">
        <v>56315.416999999899</v>
      </c>
      <c r="D320" s="98">
        <v>5.9999999999999995E-4</v>
      </c>
      <c r="E320" s="1">
        <f>+(C320-C$7)/C$8</f>
        <v>3150.0298805003185</v>
      </c>
      <c r="F320" s="1">
        <f>ROUND(2*E320,0)/2</f>
        <v>3150</v>
      </c>
      <c r="G320" s="1">
        <f>+C320-(C$7+F320*C$8)</f>
        <v>1.3249999894469511E-2</v>
      </c>
      <c r="M320" s="1">
        <f>+G320</f>
        <v>1.3249999894469511E-2</v>
      </c>
      <c r="O320" s="1">
        <f ca="1">+C$11+C$12*$F320</f>
        <v>1.3953910098445224E-2</v>
      </c>
      <c r="Q320" s="74">
        <f>+C320-15018.5</f>
        <v>41296.916999999899</v>
      </c>
      <c r="S320" s="1">
        <f ca="1">+(O320-G320)^2</f>
        <v>4.9548957526113035E-7</v>
      </c>
    </row>
    <row r="321" spans="1:19" ht="12.95" customHeight="1" x14ac:dyDescent="0.2">
      <c r="A321" s="96" t="s">
        <v>168</v>
      </c>
      <c r="B321" s="97" t="s">
        <v>45</v>
      </c>
      <c r="C321" s="98">
        <v>56315.416999999899</v>
      </c>
      <c r="D321" s="98">
        <v>5.9999999999999995E-4</v>
      </c>
      <c r="E321" s="1">
        <f>+(C321-C$7)/C$8</f>
        <v>3150.0298805003185</v>
      </c>
      <c r="F321" s="1">
        <f>ROUND(2*E321,0)/2</f>
        <v>3150</v>
      </c>
      <c r="G321" s="1">
        <f>+C321-(C$7+F321*C$8)</f>
        <v>1.3249999894469511E-2</v>
      </c>
      <c r="M321" s="1">
        <f>+G321</f>
        <v>1.3249999894469511E-2</v>
      </c>
      <c r="O321" s="1">
        <f ca="1">+C$11+C$12*$F321</f>
        <v>1.3953910098445224E-2</v>
      </c>
      <c r="Q321" s="74">
        <f>+C321-15018.5</f>
        <v>41296.916999999899</v>
      </c>
      <c r="S321" s="1">
        <f ca="1">+(O321-G321)^2</f>
        <v>4.9548957526113035E-7</v>
      </c>
    </row>
    <row r="322" spans="1:19" ht="12.95" customHeight="1" x14ac:dyDescent="0.2">
      <c r="A322" s="96" t="s">
        <v>168</v>
      </c>
      <c r="B322" s="97" t="s">
        <v>47</v>
      </c>
      <c r="C322" s="98">
        <v>56316.527100000065</v>
      </c>
      <c r="D322" s="98">
        <v>2.0000000000000001E-4</v>
      </c>
      <c r="E322" s="1">
        <f>+(C322-C$7)/C$8</f>
        <v>3152.533302663679</v>
      </c>
      <c r="F322" s="1">
        <f>ROUND(2*E322,0)/2</f>
        <v>3152.5</v>
      </c>
      <c r="G322" s="1">
        <f>+C322-(C$7+F322*C$8)</f>
        <v>1.4767500062589534E-2</v>
      </c>
      <c r="M322" s="1">
        <f>+G322</f>
        <v>1.4767500062589534E-2</v>
      </c>
      <c r="O322" s="1">
        <f ca="1">+C$11+C$12*$F322</f>
        <v>1.395854775730686E-2</v>
      </c>
      <c r="Q322" s="74">
        <f>+C322-15018.5</f>
        <v>41298.027100000065</v>
      </c>
      <c r="S322" s="1">
        <f ca="1">+(O322-G322)^2</f>
        <v>6.5440383222215267E-7</v>
      </c>
    </row>
    <row r="323" spans="1:19" ht="12.95" customHeight="1" x14ac:dyDescent="0.2">
      <c r="A323" s="96" t="s">
        <v>168</v>
      </c>
      <c r="B323" s="97" t="s">
        <v>47</v>
      </c>
      <c r="C323" s="98">
        <v>56316.527100000065</v>
      </c>
      <c r="D323" s="98">
        <v>2.0000000000000001E-4</v>
      </c>
      <c r="E323" s="1">
        <f>+(C323-C$7)/C$8</f>
        <v>3152.533302663679</v>
      </c>
      <c r="F323" s="1">
        <f>ROUND(2*E323,0)/2</f>
        <v>3152.5</v>
      </c>
      <c r="G323" s="1">
        <f>+C323-(C$7+F323*C$8)</f>
        <v>1.4767500062589534E-2</v>
      </c>
      <c r="M323" s="1">
        <f>+G323</f>
        <v>1.4767500062589534E-2</v>
      </c>
      <c r="O323" s="1">
        <f ca="1">+C$11+C$12*$F323</f>
        <v>1.395854775730686E-2</v>
      </c>
      <c r="Q323" s="74">
        <f>+C323-15018.5</f>
        <v>41298.027100000065</v>
      </c>
      <c r="S323" s="1">
        <f ca="1">+(O323-G323)^2</f>
        <v>6.5440383222215267E-7</v>
      </c>
    </row>
    <row r="324" spans="1:19" ht="12.95" customHeight="1" x14ac:dyDescent="0.2">
      <c r="A324" s="96" t="s">
        <v>168</v>
      </c>
      <c r="B324" s="97" t="s">
        <v>47</v>
      </c>
      <c r="C324" s="98">
        <v>56317.413399999961</v>
      </c>
      <c r="D324" s="98">
        <v>6.9999999999999999E-4</v>
      </c>
      <c r="E324" s="1">
        <f>+(C324-C$7)/C$8</f>
        <v>3154.5320262586674</v>
      </c>
      <c r="F324" s="1">
        <f>ROUND(2*E324,0)/2</f>
        <v>3154.5</v>
      </c>
      <c r="G324" s="1">
        <f>+C324-(C$7+F324*C$8)</f>
        <v>1.4201499958289787E-2</v>
      </c>
      <c r="M324" s="1">
        <f>+G324</f>
        <v>1.4201499958289787E-2</v>
      </c>
      <c r="O324" s="1">
        <f ca="1">+C$11+C$12*$F324</f>
        <v>1.396225788439617E-2</v>
      </c>
      <c r="Q324" s="74">
        <f>+C324-15018.5</f>
        <v>41298.913399999961</v>
      </c>
      <c r="S324" s="1">
        <f ca="1">+(O324-G324)^2</f>
        <v>5.7236769920919156E-8</v>
      </c>
    </row>
    <row r="325" spans="1:19" ht="12.95" customHeight="1" x14ac:dyDescent="0.2">
      <c r="A325" s="96" t="s">
        <v>168</v>
      </c>
      <c r="B325" s="97" t="s">
        <v>47</v>
      </c>
      <c r="C325" s="98">
        <v>56317.413399999961</v>
      </c>
      <c r="D325" s="98">
        <v>6.9999999999999999E-4</v>
      </c>
      <c r="E325" s="1">
        <f>+(C325-C$7)/C$8</f>
        <v>3154.5320262586674</v>
      </c>
      <c r="F325" s="1">
        <f>ROUND(2*E325,0)/2</f>
        <v>3154.5</v>
      </c>
      <c r="G325" s="1">
        <f>+C325-(C$7+F325*C$8)</f>
        <v>1.4201499958289787E-2</v>
      </c>
      <c r="M325" s="1">
        <f>+G325</f>
        <v>1.4201499958289787E-2</v>
      </c>
      <c r="O325" s="1">
        <f ca="1">+C$11+C$12*$F325</f>
        <v>1.396225788439617E-2</v>
      </c>
      <c r="Q325" s="74">
        <f>+C325-15018.5</f>
        <v>41298.913399999961</v>
      </c>
      <c r="S325" s="1">
        <f ca="1">+(O325-G325)^2</f>
        <v>5.7236769920919156E-8</v>
      </c>
    </row>
    <row r="326" spans="1:19" ht="12.95" customHeight="1" x14ac:dyDescent="0.2">
      <c r="A326" s="96" t="s">
        <v>168</v>
      </c>
      <c r="B326" s="97" t="s">
        <v>45</v>
      </c>
      <c r="C326" s="98">
        <v>56318.521300000139</v>
      </c>
      <c r="D326" s="98">
        <v>2.0000000000000001E-4</v>
      </c>
      <c r="E326" s="1">
        <f>+(C326-C$7)/C$8</f>
        <v>3157.0304871313974</v>
      </c>
      <c r="F326" s="1">
        <f>ROUND(2*E326,0)/2</f>
        <v>3157</v>
      </c>
      <c r="G326" s="1">
        <f>+C326-(C$7+F326*C$8)</f>
        <v>1.3519000138330739E-2</v>
      </c>
      <c r="M326" s="1">
        <f>+G326</f>
        <v>1.3519000138330739E-2</v>
      </c>
      <c r="O326" s="1">
        <f ca="1">+C$11+C$12*$F326</f>
        <v>1.3966895543257807E-2</v>
      </c>
      <c r="Q326" s="74">
        <f>+C326-15018.5</f>
        <v>41300.021300000139</v>
      </c>
      <c r="S326" s="1">
        <f ca="1">+(O326-G326)^2</f>
        <v>2.0061029375478203E-7</v>
      </c>
    </row>
    <row r="327" spans="1:19" ht="12.95" customHeight="1" x14ac:dyDescent="0.2">
      <c r="A327" s="96" t="s">
        <v>168</v>
      </c>
      <c r="B327" s="97" t="s">
        <v>45</v>
      </c>
      <c r="C327" s="98">
        <v>56318.521300000139</v>
      </c>
      <c r="D327" s="98">
        <v>2.0000000000000001E-4</v>
      </c>
      <c r="E327" s="1">
        <f>+(C327-C$7)/C$8</f>
        <v>3157.0304871313974</v>
      </c>
      <c r="F327" s="1">
        <f>ROUND(2*E327,0)/2</f>
        <v>3157</v>
      </c>
      <c r="G327" s="1">
        <f>+C327-(C$7+F327*C$8)</f>
        <v>1.3519000138330739E-2</v>
      </c>
      <c r="M327" s="1">
        <f>+G327</f>
        <v>1.3519000138330739E-2</v>
      </c>
      <c r="O327" s="1">
        <f ca="1">+C$11+C$12*$F327</f>
        <v>1.3966895543257807E-2</v>
      </c>
      <c r="Q327" s="74">
        <f>+C327-15018.5</f>
        <v>41300.021300000139</v>
      </c>
      <c r="S327" s="1">
        <f ca="1">+(O327-G327)^2</f>
        <v>2.0061029375478203E-7</v>
      </c>
    </row>
    <row r="328" spans="1:19" x14ac:dyDescent="0.2">
      <c r="A328" s="96" t="s">
        <v>168</v>
      </c>
      <c r="B328" s="97" t="s">
        <v>45</v>
      </c>
      <c r="C328" s="98">
        <v>56319.409299999941</v>
      </c>
      <c r="D328" s="98">
        <v>5.0000000000000001E-4</v>
      </c>
      <c r="E328" s="1">
        <f>+(C328-C$7)/C$8</f>
        <v>3159.0330444507726</v>
      </c>
      <c r="F328" s="1">
        <f>ROUND(2*E328,0)/2</f>
        <v>3159</v>
      </c>
      <c r="G328" s="1">
        <f>+C328-(C$7+F328*C$8)</f>
        <v>1.4652999940153677E-2</v>
      </c>
      <c r="M328" s="1">
        <f>+G328</f>
        <v>1.4652999940153677E-2</v>
      </c>
      <c r="O328" s="1">
        <f ca="1">+C$11+C$12*$F328</f>
        <v>1.3970605670347115E-2</v>
      </c>
      <c r="Q328" s="74">
        <f>+C328-15018.5</f>
        <v>41300.909299999941</v>
      </c>
      <c r="S328" s="1">
        <f ca="1">+(O328-G328)^2</f>
        <v>4.6566193946483077E-7</v>
      </c>
    </row>
    <row r="329" spans="1:19" x14ac:dyDescent="0.2">
      <c r="A329" s="96" t="s">
        <v>168</v>
      </c>
      <c r="B329" s="97" t="s">
        <v>45</v>
      </c>
      <c r="C329" s="98">
        <v>56319.409299999941</v>
      </c>
      <c r="D329" s="98">
        <v>5.0000000000000001E-4</v>
      </c>
      <c r="E329" s="1">
        <f>+(C329-C$7)/C$8</f>
        <v>3159.0330444507726</v>
      </c>
      <c r="F329" s="1">
        <f>ROUND(2*E329,0)/2</f>
        <v>3159</v>
      </c>
      <c r="G329" s="1">
        <f>+C329-(C$7+F329*C$8)</f>
        <v>1.4652999940153677E-2</v>
      </c>
      <c r="M329" s="1">
        <f>+G329</f>
        <v>1.4652999940153677E-2</v>
      </c>
      <c r="O329" s="1">
        <f ca="1">+C$11+C$12*$F329</f>
        <v>1.3970605670347115E-2</v>
      </c>
      <c r="Q329" s="74">
        <f>+C329-15018.5</f>
        <v>41300.909299999941</v>
      </c>
      <c r="S329" s="1">
        <f ca="1">+(O329-G329)^2</f>
        <v>4.6566193946483077E-7</v>
      </c>
    </row>
    <row r="330" spans="1:19" x14ac:dyDescent="0.2">
      <c r="A330" s="96" t="s">
        <v>168</v>
      </c>
      <c r="B330" s="97" t="s">
        <v>47</v>
      </c>
      <c r="C330" s="98">
        <v>56325.395299999975</v>
      </c>
      <c r="D330" s="98">
        <v>5.9999999999999995E-4</v>
      </c>
      <c r="E330" s="1">
        <f>+(C330-C$7)/C$8</f>
        <v>3172.5322653027019</v>
      </c>
      <c r="F330" s="1">
        <f>ROUND(2*E330,0)/2</f>
        <v>3172.5</v>
      </c>
      <c r="G330" s="1">
        <f>+C330-(C$7+F330*C$8)</f>
        <v>1.4307499972346704E-2</v>
      </c>
      <c r="M330" s="1">
        <f>+G330</f>
        <v>1.4307499972346704E-2</v>
      </c>
      <c r="O330" s="1">
        <f ca="1">+C$11+C$12*$F330</f>
        <v>1.3995649028199955E-2</v>
      </c>
      <c r="Q330" s="74">
        <f>+C330-15018.5</f>
        <v>41306.895299999975</v>
      </c>
      <c r="S330" s="1">
        <f ca="1">+(O330-G330)^2</f>
        <v>9.7251011365218957E-8</v>
      </c>
    </row>
    <row r="331" spans="1:19" x14ac:dyDescent="0.2">
      <c r="A331" s="96" t="s">
        <v>168</v>
      </c>
      <c r="B331" s="97" t="s">
        <v>47</v>
      </c>
      <c r="C331" s="98">
        <v>56325.395299999975</v>
      </c>
      <c r="D331" s="98">
        <v>5.9999999999999995E-4</v>
      </c>
      <c r="E331" s="1">
        <f>+(C331-C$7)/C$8</f>
        <v>3172.5322653027019</v>
      </c>
      <c r="F331" s="1">
        <f>ROUND(2*E331,0)/2</f>
        <v>3172.5</v>
      </c>
      <c r="G331" s="1">
        <f>+C331-(C$7+F331*C$8)</f>
        <v>1.4307499972346704E-2</v>
      </c>
      <c r="M331" s="1">
        <f>+G331</f>
        <v>1.4307499972346704E-2</v>
      </c>
      <c r="O331" s="1">
        <f ca="1">+C$11+C$12*$F331</f>
        <v>1.3995649028199955E-2</v>
      </c>
      <c r="Q331" s="74">
        <f>+C331-15018.5</f>
        <v>41306.895299999975</v>
      </c>
      <c r="S331" s="1">
        <f ca="1">+(O331-G331)^2</f>
        <v>9.7251011365218957E-8</v>
      </c>
    </row>
    <row r="332" spans="1:19" x14ac:dyDescent="0.2">
      <c r="A332" s="96" t="s">
        <v>168</v>
      </c>
      <c r="B332" s="97" t="s">
        <v>45</v>
      </c>
      <c r="C332" s="98">
        <v>56325.616299999878</v>
      </c>
      <c r="D332" s="98">
        <v>4.0000000000000002E-4</v>
      </c>
      <c r="E332" s="1">
        <f>+(C332-C$7)/C$8</f>
        <v>3173.0306495003219</v>
      </c>
      <c r="F332" s="1">
        <f>ROUND(2*E332,0)/2</f>
        <v>3173</v>
      </c>
      <c r="G332" s="1">
        <f>+C332-(C$7+F332*C$8)</f>
        <v>1.3590999878942966E-2</v>
      </c>
      <c r="M332" s="1">
        <f>+G332</f>
        <v>1.3590999878942966E-2</v>
      </c>
      <c r="O332" s="1">
        <f ca="1">+C$11+C$12*$F332</f>
        <v>1.3996576559972281E-2</v>
      </c>
      <c r="Q332" s="74">
        <f>+C332-15018.5</f>
        <v>41307.116299999878</v>
      </c>
      <c r="S332" s="1">
        <f ca="1">+(O332-G332)^2</f>
        <v>1.6449244419475396E-7</v>
      </c>
    </row>
    <row r="333" spans="1:19" x14ac:dyDescent="0.2">
      <c r="A333" s="96" t="s">
        <v>168</v>
      </c>
      <c r="B333" s="97" t="s">
        <v>45</v>
      </c>
      <c r="C333" s="98">
        <v>56325.616299999878</v>
      </c>
      <c r="D333" s="98">
        <v>4.0000000000000002E-4</v>
      </c>
      <c r="E333" s="1">
        <f>+(C333-C$7)/C$8</f>
        <v>3173.0306495003219</v>
      </c>
      <c r="F333" s="1">
        <f>ROUND(2*E333,0)/2</f>
        <v>3173</v>
      </c>
      <c r="G333" s="1">
        <f>+C333-(C$7+F333*C$8)</f>
        <v>1.3590999878942966E-2</v>
      </c>
      <c r="M333" s="1">
        <f>+G333</f>
        <v>1.3590999878942966E-2</v>
      </c>
      <c r="O333" s="1">
        <f ca="1">+C$11+C$12*$F333</f>
        <v>1.3996576559972281E-2</v>
      </c>
      <c r="Q333" s="74">
        <f>+C333-15018.5</f>
        <v>41307.116299999878</v>
      </c>
      <c r="S333" s="1">
        <f ca="1">+(O333-G333)^2</f>
        <v>1.6449244419475396E-7</v>
      </c>
    </row>
    <row r="334" spans="1:19" x14ac:dyDescent="0.2">
      <c r="A334" s="96" t="s">
        <v>168</v>
      </c>
      <c r="B334" s="97" t="s">
        <v>47</v>
      </c>
      <c r="C334" s="98">
        <v>56328.499400000088</v>
      </c>
      <c r="D334" s="98">
        <v>2.0000000000000001E-4</v>
      </c>
      <c r="E334" s="1">
        <f>+(C334-C$7)/C$8</f>
        <v>3179.5324209070736</v>
      </c>
      <c r="F334" s="1">
        <f>ROUND(2*E334,0)/2</f>
        <v>3179.5</v>
      </c>
      <c r="G334" s="1">
        <f>+C334-(C$7+F334*C$8)</f>
        <v>1.4376500083017163E-2</v>
      </c>
      <c r="M334" s="1">
        <f>+G334</f>
        <v>1.4376500083017163E-2</v>
      </c>
      <c r="O334" s="1">
        <f ca="1">+C$11+C$12*$F334</f>
        <v>1.4008634473012538E-2</v>
      </c>
      <c r="Q334" s="74">
        <f>+C334-15018.5</f>
        <v>41309.999400000088</v>
      </c>
      <c r="S334" s="1">
        <f ca="1">+(O334-G334)^2</f>
        <v>1.3532510702407497E-7</v>
      </c>
    </row>
    <row r="335" spans="1:19" x14ac:dyDescent="0.2">
      <c r="A335" s="96" t="s">
        <v>168</v>
      </c>
      <c r="B335" s="97" t="s">
        <v>47</v>
      </c>
      <c r="C335" s="98">
        <v>56328.499400000088</v>
      </c>
      <c r="D335" s="98">
        <v>2.0000000000000001E-4</v>
      </c>
      <c r="E335" s="1">
        <f>+(C335-C$7)/C$8</f>
        <v>3179.5324209070736</v>
      </c>
      <c r="F335" s="1">
        <f>ROUND(2*E335,0)/2</f>
        <v>3179.5</v>
      </c>
      <c r="G335" s="1">
        <f>+C335-(C$7+F335*C$8)</f>
        <v>1.4376500083017163E-2</v>
      </c>
      <c r="M335" s="1">
        <f>+G335</f>
        <v>1.4376500083017163E-2</v>
      </c>
      <c r="O335" s="1">
        <f ca="1">+C$11+C$12*$F335</f>
        <v>1.4008634473012538E-2</v>
      </c>
      <c r="Q335" s="74">
        <f>+C335-15018.5</f>
        <v>41309.999400000088</v>
      </c>
      <c r="S335" s="1">
        <f ca="1">+(O335-G335)^2</f>
        <v>1.3532510702407497E-7</v>
      </c>
    </row>
    <row r="336" spans="1:19" x14ac:dyDescent="0.2">
      <c r="A336" s="96" t="s">
        <v>168</v>
      </c>
      <c r="B336" s="97" t="s">
        <v>47</v>
      </c>
      <c r="C336" s="98">
        <v>56329.385199999902</v>
      </c>
      <c r="D336" s="98">
        <v>4.0000000000000002E-4</v>
      </c>
      <c r="E336" s="1">
        <f>+(C336-C$7)/C$8</f>
        <v>3181.5300169358184</v>
      </c>
      <c r="F336" s="1">
        <f>ROUND(2*E336,0)/2</f>
        <v>3181.5</v>
      </c>
      <c r="G336" s="1">
        <f>+C336-(C$7+F336*C$8)</f>
        <v>1.3310499904036988E-2</v>
      </c>
      <c r="M336" s="1">
        <f>+G336</f>
        <v>1.3310499904036988E-2</v>
      </c>
      <c r="O336" s="1">
        <f ca="1">+C$11+C$12*$F336</f>
        <v>1.4012344600101846E-2</v>
      </c>
      <c r="Q336" s="74">
        <f>+C336-15018.5</f>
        <v>41310.885199999902</v>
      </c>
      <c r="S336" s="1">
        <f ca="1">+(O336-G336)^2</f>
        <v>4.9258597739437379E-7</v>
      </c>
    </row>
    <row r="337" spans="1:19" x14ac:dyDescent="0.2">
      <c r="A337" s="96" t="s">
        <v>168</v>
      </c>
      <c r="B337" s="97" t="s">
        <v>47</v>
      </c>
      <c r="C337" s="98">
        <v>56329.385199999902</v>
      </c>
      <c r="D337" s="98">
        <v>4.0000000000000002E-4</v>
      </c>
      <c r="E337" s="1">
        <f>+(C337-C$7)/C$8</f>
        <v>3181.5300169358184</v>
      </c>
      <c r="F337" s="1">
        <f>ROUND(2*E337,0)/2</f>
        <v>3181.5</v>
      </c>
      <c r="G337" s="1">
        <f>+C337-(C$7+F337*C$8)</f>
        <v>1.3310499904036988E-2</v>
      </c>
      <c r="M337" s="1">
        <f>+G337</f>
        <v>1.3310499904036988E-2</v>
      </c>
      <c r="O337" s="1">
        <f ca="1">+C$11+C$12*$F337</f>
        <v>1.4012344600101846E-2</v>
      </c>
      <c r="Q337" s="74">
        <f>+C337-15018.5</f>
        <v>41310.885199999902</v>
      </c>
      <c r="S337" s="1">
        <f ca="1">+(O337-G337)^2</f>
        <v>4.9258597739437379E-7</v>
      </c>
    </row>
    <row r="338" spans="1:19" x14ac:dyDescent="0.2">
      <c r="A338" s="96" t="s">
        <v>168</v>
      </c>
      <c r="B338" s="97" t="s">
        <v>45</v>
      </c>
      <c r="C338" s="98">
        <v>56329.606900000013</v>
      </c>
      <c r="D338" s="98">
        <v>2.9999999999999997E-4</v>
      </c>
      <c r="E338" s="1">
        <f>+(C338-C$7)/C$8</f>
        <v>3182.0299797263888</v>
      </c>
      <c r="F338" s="1">
        <f>ROUND(2*E338,0)/2</f>
        <v>3182</v>
      </c>
      <c r="G338" s="1">
        <f>+C338-(C$7+F338*C$8)</f>
        <v>1.3294000011228491E-2</v>
      </c>
      <c r="M338" s="1">
        <f>+G338</f>
        <v>1.3294000011228491E-2</v>
      </c>
      <c r="O338" s="1">
        <f ca="1">+C$11+C$12*$F338</f>
        <v>1.4013272131874173E-2</v>
      </c>
      <c r="Q338" s="74">
        <f>+C338-15018.5</f>
        <v>41311.106900000013</v>
      </c>
      <c r="S338" s="1">
        <f ca="1">+(O338-G338)^2</f>
        <v>5.1735238353813747E-7</v>
      </c>
    </row>
    <row r="339" spans="1:19" x14ac:dyDescent="0.2">
      <c r="A339" s="96" t="s">
        <v>168</v>
      </c>
      <c r="B339" s="97" t="s">
        <v>45</v>
      </c>
      <c r="C339" s="98">
        <v>56329.606900000013</v>
      </c>
      <c r="D339" s="98">
        <v>2.9999999999999997E-4</v>
      </c>
      <c r="E339" s="1">
        <f>+(C339-C$7)/C$8</f>
        <v>3182.0299797263888</v>
      </c>
      <c r="F339" s="1">
        <f>ROUND(2*E339,0)/2</f>
        <v>3182</v>
      </c>
      <c r="G339" s="1">
        <f>+C339-(C$7+F339*C$8)</f>
        <v>1.3294000011228491E-2</v>
      </c>
      <c r="M339" s="1">
        <f>+G339</f>
        <v>1.3294000011228491E-2</v>
      </c>
      <c r="O339" s="1">
        <f ca="1">+C$11+C$12*$F339</f>
        <v>1.4013272131874173E-2</v>
      </c>
      <c r="Q339" s="74">
        <f>+C339-15018.5</f>
        <v>41311.106900000013</v>
      </c>
      <c r="S339" s="1">
        <f ca="1">+(O339-G339)^2</f>
        <v>5.1735238353813747E-7</v>
      </c>
    </row>
    <row r="340" spans="1:19" x14ac:dyDescent="0.2">
      <c r="A340" s="96" t="s">
        <v>168</v>
      </c>
      <c r="B340" s="97" t="s">
        <v>45</v>
      </c>
      <c r="C340" s="98">
        <v>56330.493900000118</v>
      </c>
      <c r="D340" s="98">
        <v>4.0000000000000002E-4</v>
      </c>
      <c r="E340" s="1">
        <f>+(C340-C$7)/C$8</f>
        <v>3184.0302819143276</v>
      </c>
      <c r="F340" s="1">
        <f>ROUND(2*E340,0)/2</f>
        <v>3184</v>
      </c>
      <c r="G340" s="1">
        <f>+C340-(C$7+F340*C$8)</f>
        <v>1.3428000114799943E-2</v>
      </c>
      <c r="M340" s="1">
        <f>+G340</f>
        <v>1.3428000114799943E-2</v>
      </c>
      <c r="O340" s="1">
        <f ca="1">+C$11+C$12*$F340</f>
        <v>1.4016982258963483E-2</v>
      </c>
      <c r="Q340" s="74">
        <f>+C340-15018.5</f>
        <v>41311.993900000118</v>
      </c>
      <c r="S340" s="1">
        <f ca="1">+(O340-G340)^2</f>
        <v>3.4689996614348166E-7</v>
      </c>
    </row>
    <row r="341" spans="1:19" x14ac:dyDescent="0.2">
      <c r="A341" s="96" t="s">
        <v>168</v>
      </c>
      <c r="B341" s="97" t="s">
        <v>45</v>
      </c>
      <c r="C341" s="98">
        <v>56330.493900000118</v>
      </c>
      <c r="D341" s="98">
        <v>4.0000000000000002E-4</v>
      </c>
      <c r="E341" s="1">
        <f>+(C341-C$7)/C$8</f>
        <v>3184.0302819143276</v>
      </c>
      <c r="F341" s="1">
        <f>ROUND(2*E341,0)/2</f>
        <v>3184</v>
      </c>
      <c r="G341" s="1">
        <f>+C341-(C$7+F341*C$8)</f>
        <v>1.3428000114799943E-2</v>
      </c>
      <c r="M341" s="1">
        <f>+G341</f>
        <v>1.3428000114799943E-2</v>
      </c>
      <c r="O341" s="1">
        <f ca="1">+C$11+C$12*$F341</f>
        <v>1.4016982258963483E-2</v>
      </c>
      <c r="Q341" s="74">
        <f>+C341-15018.5</f>
        <v>41311.993900000118</v>
      </c>
      <c r="S341" s="1">
        <f ca="1">+(O341-G341)^2</f>
        <v>3.4689996614348166E-7</v>
      </c>
    </row>
    <row r="342" spans="1:19" x14ac:dyDescent="0.2">
      <c r="A342" s="96" t="s">
        <v>168</v>
      </c>
      <c r="B342" s="97" t="s">
        <v>45</v>
      </c>
      <c r="C342" s="98">
        <v>56331.379600000102</v>
      </c>
      <c r="D342" s="98">
        <v>5.0000000000000001E-4</v>
      </c>
      <c r="E342" s="1">
        <f>+(C342-C$7)/C$8</f>
        <v>3186.027652430244</v>
      </c>
      <c r="F342" s="1">
        <f>ROUND(2*E342,0)/2</f>
        <v>3186</v>
      </c>
      <c r="G342" s="1">
        <f>+C342-(C$7+F342*C$8)</f>
        <v>1.2262000098417047E-2</v>
      </c>
      <c r="M342" s="1">
        <f>+G342</f>
        <v>1.2262000098417047E-2</v>
      </c>
      <c r="O342" s="1">
        <f ca="1">+C$11+C$12*$F342</f>
        <v>1.4020692386052792E-2</v>
      </c>
      <c r="Q342" s="74">
        <f>+C342-15018.5</f>
        <v>41312.879600000102</v>
      </c>
      <c r="S342" s="1">
        <f ca="1">+(O342-G342)^2</f>
        <v>3.0929985625894476E-6</v>
      </c>
    </row>
    <row r="343" spans="1:19" x14ac:dyDescent="0.2">
      <c r="A343" s="96" t="s">
        <v>168</v>
      </c>
      <c r="B343" s="97" t="s">
        <v>45</v>
      </c>
      <c r="C343" s="98">
        <v>56331.379600000102</v>
      </c>
      <c r="D343" s="98">
        <v>5.0000000000000001E-4</v>
      </c>
      <c r="E343" s="1">
        <f>+(C343-C$7)/C$8</f>
        <v>3186.027652430244</v>
      </c>
      <c r="F343" s="1">
        <f>ROUND(2*E343,0)/2</f>
        <v>3186</v>
      </c>
      <c r="G343" s="1">
        <f>+C343-(C$7+F343*C$8)</f>
        <v>1.2262000098417047E-2</v>
      </c>
      <c r="M343" s="1">
        <f>+G343</f>
        <v>1.2262000098417047E-2</v>
      </c>
      <c r="O343" s="1">
        <f ca="1">+C$11+C$12*$F343</f>
        <v>1.4020692386052792E-2</v>
      </c>
      <c r="Q343" s="74">
        <f>+C343-15018.5</f>
        <v>41312.879600000102</v>
      </c>
      <c r="S343" s="1">
        <f ca="1">+(O343-G343)^2</f>
        <v>3.0929985625894476E-6</v>
      </c>
    </row>
    <row r="344" spans="1:19" x14ac:dyDescent="0.2">
      <c r="A344" s="96" t="s">
        <v>168</v>
      </c>
      <c r="B344" s="97" t="s">
        <v>47</v>
      </c>
      <c r="C344" s="98">
        <v>56331.603399999905</v>
      </c>
      <c r="D344" s="98">
        <v>2.9999999999999997E-4</v>
      </c>
      <c r="E344" s="1">
        <f>+(C344-C$7)/C$8</f>
        <v>3186.532350997566</v>
      </c>
      <c r="F344" s="1">
        <f>ROUND(2*E344,0)/2</f>
        <v>3186.5</v>
      </c>
      <c r="G344" s="1">
        <f>+C344-(C$7+F344*C$8)</f>
        <v>1.4345499905175529E-2</v>
      </c>
      <c r="M344" s="1">
        <f>+G344</f>
        <v>1.4345499905175529E-2</v>
      </c>
      <c r="O344" s="1">
        <f ca="1">+C$11+C$12*$F344</f>
        <v>1.4021619917825121E-2</v>
      </c>
      <c r="Q344" s="74">
        <f>+C344-15018.5</f>
        <v>41313.103399999905</v>
      </c>
      <c r="S344" s="1">
        <f ca="1">+(O344-G344)^2</f>
        <v>1.0489824620610103E-7</v>
      </c>
    </row>
    <row r="345" spans="1:19" x14ac:dyDescent="0.2">
      <c r="A345" s="96" t="s">
        <v>168</v>
      </c>
      <c r="B345" s="97" t="s">
        <v>47</v>
      </c>
      <c r="C345" s="98">
        <v>56331.603399999905</v>
      </c>
      <c r="D345" s="98">
        <v>2.9999999999999997E-4</v>
      </c>
      <c r="E345" s="1">
        <f>+(C345-C$7)/C$8</f>
        <v>3186.532350997566</v>
      </c>
      <c r="F345" s="1">
        <f>ROUND(2*E345,0)/2</f>
        <v>3186.5</v>
      </c>
      <c r="G345" s="1">
        <f>+C345-(C$7+F345*C$8)</f>
        <v>1.4345499905175529E-2</v>
      </c>
      <c r="M345" s="1">
        <f>+G345</f>
        <v>1.4345499905175529E-2</v>
      </c>
      <c r="O345" s="1">
        <f ca="1">+C$11+C$12*$F345</f>
        <v>1.4021619917825121E-2</v>
      </c>
      <c r="Q345" s="74">
        <f>+C345-15018.5</f>
        <v>41313.103399999905</v>
      </c>
      <c r="S345" s="1">
        <f ca="1">+(O345-G345)^2</f>
        <v>1.0489824620610103E-7</v>
      </c>
    </row>
    <row r="346" spans="1:19" x14ac:dyDescent="0.2">
      <c r="A346" s="96" t="s">
        <v>168</v>
      </c>
      <c r="B346" s="97" t="s">
        <v>47</v>
      </c>
      <c r="C346" s="98">
        <v>56336.480899999849</v>
      </c>
      <c r="D346" s="98">
        <v>2.9999999999999997E-4</v>
      </c>
      <c r="E346" s="1">
        <f>+(C346-C$7)/C$8</f>
        <v>3197.5317578976933</v>
      </c>
      <c r="F346" s="1">
        <f>ROUND(2*E346,0)/2</f>
        <v>3197.5</v>
      </c>
      <c r="G346" s="1">
        <f>+C346-(C$7+F346*C$8)</f>
        <v>1.4082499845244456E-2</v>
      </c>
      <c r="M346" s="1">
        <f>+G346</f>
        <v>1.4082499845244456E-2</v>
      </c>
      <c r="O346" s="1">
        <f ca="1">+C$11+C$12*$F346</f>
        <v>1.4042025616816322E-2</v>
      </c>
      <c r="Q346" s="74">
        <f>+C346-15018.5</f>
        <v>41317.980899999849</v>
      </c>
      <c r="S346" s="1">
        <f ca="1">+(O346-G346)^2</f>
        <v>1.6381631668528076E-9</v>
      </c>
    </row>
    <row r="347" spans="1:19" x14ac:dyDescent="0.2">
      <c r="A347" s="96" t="s">
        <v>168</v>
      </c>
      <c r="B347" s="97" t="s">
        <v>47</v>
      </c>
      <c r="C347" s="98">
        <v>56336.480899999849</v>
      </c>
      <c r="D347" s="98">
        <v>2.9999999999999997E-4</v>
      </c>
      <c r="E347" s="1">
        <f>+(C347-C$7)/C$8</f>
        <v>3197.5317578976933</v>
      </c>
      <c r="F347" s="1">
        <f>ROUND(2*E347,0)/2</f>
        <v>3197.5</v>
      </c>
      <c r="G347" s="1">
        <f>+C347-(C$7+F347*C$8)</f>
        <v>1.4082499845244456E-2</v>
      </c>
      <c r="M347" s="1">
        <f>+G347</f>
        <v>1.4082499845244456E-2</v>
      </c>
      <c r="O347" s="1">
        <f ca="1">+C$11+C$12*$F347</f>
        <v>1.4042025616816322E-2</v>
      </c>
      <c r="Q347" s="74">
        <f>+C347-15018.5</f>
        <v>41317.980899999849</v>
      </c>
      <c r="S347" s="1">
        <f ca="1">+(O347-G347)^2</f>
        <v>1.6381631668528076E-9</v>
      </c>
    </row>
    <row r="348" spans="1:19" x14ac:dyDescent="0.2">
      <c r="A348" s="96" t="s">
        <v>168</v>
      </c>
      <c r="B348" s="97" t="s">
        <v>47</v>
      </c>
      <c r="C348" s="98">
        <v>56337.367500000168</v>
      </c>
      <c r="D348" s="98">
        <v>4.0000000000000002E-4</v>
      </c>
      <c r="E348" s="1">
        <f>+(C348-C$7)/C$8</f>
        <v>3199.5311580332677</v>
      </c>
      <c r="F348" s="1">
        <f>ROUND(2*E348,0)/2</f>
        <v>3199.5</v>
      </c>
      <c r="G348" s="1">
        <f>+C348-(C$7+F348*C$8)</f>
        <v>1.3816500162647571E-2</v>
      </c>
      <c r="M348" s="1">
        <f>+G348</f>
        <v>1.3816500162647571E-2</v>
      </c>
      <c r="O348" s="1">
        <f ca="1">+C$11+C$12*$F348</f>
        <v>1.4045735743905632E-2</v>
      </c>
      <c r="Q348" s="74">
        <f>+C348-15018.5</f>
        <v>41318.867500000168</v>
      </c>
      <c r="S348" s="1">
        <f ca="1">+(O348-G348)^2</f>
        <v>5.254895171472076E-8</v>
      </c>
    </row>
    <row r="349" spans="1:19" x14ac:dyDescent="0.2">
      <c r="A349" s="96" t="s">
        <v>168</v>
      </c>
      <c r="B349" s="97" t="s">
        <v>47</v>
      </c>
      <c r="C349" s="98">
        <v>56337.367500000168</v>
      </c>
      <c r="D349" s="98">
        <v>4.0000000000000002E-4</v>
      </c>
      <c r="E349" s="1">
        <f>+(C349-C$7)/C$8</f>
        <v>3199.5311580332677</v>
      </c>
      <c r="F349" s="1">
        <f>ROUND(2*E349,0)/2</f>
        <v>3199.5</v>
      </c>
      <c r="G349" s="1">
        <f>+C349-(C$7+F349*C$8)</f>
        <v>1.3816500162647571E-2</v>
      </c>
      <c r="M349" s="1">
        <f>+G349</f>
        <v>1.3816500162647571E-2</v>
      </c>
      <c r="O349" s="1">
        <f ca="1">+C$11+C$12*$F349</f>
        <v>1.4045735743905632E-2</v>
      </c>
      <c r="Q349" s="74">
        <f>+C349-15018.5</f>
        <v>41318.867500000168</v>
      </c>
      <c r="S349" s="1">
        <f ca="1">+(O349-G349)^2</f>
        <v>5.254895171472076E-8</v>
      </c>
    </row>
    <row r="350" spans="1:19" x14ac:dyDescent="0.2">
      <c r="A350" s="96" t="s">
        <v>168</v>
      </c>
      <c r="B350" s="97" t="s">
        <v>45</v>
      </c>
      <c r="C350" s="98">
        <v>56337.589199999813</v>
      </c>
      <c r="D350" s="98">
        <v>4.0000000000000002E-4</v>
      </c>
      <c r="E350" s="1">
        <f>+(C350-C$7)/C$8</f>
        <v>3200.0311208227881</v>
      </c>
      <c r="F350" s="1">
        <f>ROUND(2*E350,0)/2</f>
        <v>3200</v>
      </c>
      <c r="G350" s="1">
        <f>+C350-(C$7+F350*C$8)</f>
        <v>1.3799999811453745E-2</v>
      </c>
      <c r="M350" s="1">
        <f>+G350</f>
        <v>1.3799999811453745E-2</v>
      </c>
      <c r="O350" s="1">
        <f ca="1">+C$11+C$12*$F350</f>
        <v>1.4046663275677957E-2</v>
      </c>
      <c r="Q350" s="74">
        <f>+C350-15018.5</f>
        <v>41319.089199999813</v>
      </c>
      <c r="S350" s="1">
        <f ca="1">+(O350-G350)^2</f>
        <v>6.0842864583089256E-8</v>
      </c>
    </row>
    <row r="351" spans="1:19" x14ac:dyDescent="0.2">
      <c r="A351" s="96" t="s">
        <v>168</v>
      </c>
      <c r="B351" s="97" t="s">
        <v>45</v>
      </c>
      <c r="C351" s="98">
        <v>56337.589199999813</v>
      </c>
      <c r="D351" s="98">
        <v>4.0000000000000002E-4</v>
      </c>
      <c r="E351" s="1">
        <f>+(C351-C$7)/C$8</f>
        <v>3200.0311208227881</v>
      </c>
      <c r="F351" s="1">
        <f>ROUND(2*E351,0)/2</f>
        <v>3200</v>
      </c>
      <c r="G351" s="1">
        <f>+C351-(C$7+F351*C$8)</f>
        <v>1.3799999811453745E-2</v>
      </c>
      <c r="M351" s="1">
        <f>+G351</f>
        <v>1.3799999811453745E-2</v>
      </c>
      <c r="O351" s="1">
        <f ca="1">+C$11+C$12*$F351</f>
        <v>1.4046663275677957E-2</v>
      </c>
      <c r="Q351" s="74">
        <f>+C351-15018.5</f>
        <v>41319.089199999813</v>
      </c>
      <c r="S351" s="1">
        <f ca="1">+(O351-G351)^2</f>
        <v>6.0842864583089256E-8</v>
      </c>
    </row>
    <row r="352" spans="1:19" x14ac:dyDescent="0.2">
      <c r="A352" s="96" t="s">
        <v>168</v>
      </c>
      <c r="B352" s="97" t="s">
        <v>45</v>
      </c>
      <c r="C352" s="98">
        <v>56339.362000000197</v>
      </c>
      <c r="D352" s="98">
        <v>2.9999999999999997E-4</v>
      </c>
      <c r="E352" s="1">
        <f>+(C352-C$7)/C$8</f>
        <v>3204.0290190405221</v>
      </c>
      <c r="F352" s="1">
        <f>ROUND(2*E352,0)/2</f>
        <v>3204</v>
      </c>
      <c r="G352" s="1">
        <f>+C352-(C$7+F352*C$8)</f>
        <v>1.2868000194430351E-2</v>
      </c>
      <c r="M352" s="1">
        <f>+G352</f>
        <v>1.2868000194430351E-2</v>
      </c>
      <c r="O352" s="1">
        <f ca="1">+C$11+C$12*$F352</f>
        <v>1.4054083529856577E-2</v>
      </c>
      <c r="Q352" s="74">
        <f>+C352-15018.5</f>
        <v>41320.862000000197</v>
      </c>
      <c r="S352" s="1">
        <f ca="1">+(O352-G352)^2</f>
        <v>1.4067936785758013E-6</v>
      </c>
    </row>
    <row r="353" spans="1:19" x14ac:dyDescent="0.2">
      <c r="A353" s="96" t="s">
        <v>168</v>
      </c>
      <c r="B353" s="97" t="s">
        <v>45</v>
      </c>
      <c r="C353" s="98">
        <v>56339.362000000197</v>
      </c>
      <c r="D353" s="98">
        <v>2.9999999999999997E-4</v>
      </c>
      <c r="E353" s="1">
        <f>+(C353-C$7)/C$8</f>
        <v>3204.0290190405221</v>
      </c>
      <c r="F353" s="1">
        <f>ROUND(2*E353,0)/2</f>
        <v>3204</v>
      </c>
      <c r="G353" s="1">
        <f>+C353-(C$7+F353*C$8)</f>
        <v>1.2868000194430351E-2</v>
      </c>
      <c r="M353" s="1">
        <f>+G353</f>
        <v>1.2868000194430351E-2</v>
      </c>
      <c r="O353" s="1">
        <f ca="1">+C$11+C$12*$F353</f>
        <v>1.4054083529856577E-2</v>
      </c>
      <c r="Q353" s="74">
        <f>+C353-15018.5</f>
        <v>41320.862000000197</v>
      </c>
      <c r="S353" s="1">
        <f ca="1">+(O353-G353)^2</f>
        <v>1.4067936785758013E-6</v>
      </c>
    </row>
    <row r="354" spans="1:19" x14ac:dyDescent="0.2">
      <c r="A354" s="96" t="s">
        <v>168</v>
      </c>
      <c r="B354" s="97" t="s">
        <v>47</v>
      </c>
      <c r="C354" s="98">
        <v>56340.472200000193</v>
      </c>
      <c r="D354" s="98">
        <v>4.0000000000000002E-4</v>
      </c>
      <c r="E354" s="1">
        <f>+(C354-C$7)/C$8</f>
        <v>3206.532666716711</v>
      </c>
      <c r="F354" s="1">
        <f>ROUND(2*E354,0)/2</f>
        <v>3206.5</v>
      </c>
      <c r="G354" s="1">
        <f>+C354-(C$7+F354*C$8)</f>
        <v>1.4485500192677137E-2</v>
      </c>
      <c r="M354" s="1">
        <f>+G354</f>
        <v>1.4485500192677137E-2</v>
      </c>
      <c r="O354" s="1">
        <f ca="1">+C$11+C$12*$F354</f>
        <v>1.4058721188718214E-2</v>
      </c>
      <c r="Q354" s="74">
        <f>+C354-15018.5</f>
        <v>41321.972200000193</v>
      </c>
      <c r="S354" s="1">
        <f ca="1">+(O354-G354)^2</f>
        <v>1.8214031822016967E-7</v>
      </c>
    </row>
    <row r="355" spans="1:19" x14ac:dyDescent="0.2">
      <c r="A355" s="96" t="s">
        <v>168</v>
      </c>
      <c r="B355" s="97" t="s">
        <v>47</v>
      </c>
      <c r="C355" s="98">
        <v>56340.472200000193</v>
      </c>
      <c r="D355" s="98">
        <v>4.0000000000000002E-4</v>
      </c>
      <c r="E355" s="1">
        <f>+(C355-C$7)/C$8</f>
        <v>3206.532666716711</v>
      </c>
      <c r="F355" s="1">
        <f>ROUND(2*E355,0)/2</f>
        <v>3206.5</v>
      </c>
      <c r="G355" s="1">
        <f>+C355-(C$7+F355*C$8)</f>
        <v>1.4485500192677137E-2</v>
      </c>
      <c r="M355" s="1">
        <f>+G355</f>
        <v>1.4485500192677137E-2</v>
      </c>
      <c r="O355" s="1">
        <f ca="1">+C$11+C$12*$F355</f>
        <v>1.4058721188718214E-2</v>
      </c>
      <c r="Q355" s="74">
        <f>+C355-15018.5</f>
        <v>41321.972200000193</v>
      </c>
      <c r="S355" s="1">
        <f ca="1">+(O355-G355)^2</f>
        <v>1.8214031822016967E-7</v>
      </c>
    </row>
    <row r="356" spans="1:19" x14ac:dyDescent="0.2">
      <c r="A356" s="96" t="s">
        <v>168</v>
      </c>
      <c r="B356" s="97" t="s">
        <v>45</v>
      </c>
      <c r="C356" s="98">
        <v>56341.580000000075</v>
      </c>
      <c r="D356" s="98">
        <v>2.9999999999999997E-4</v>
      </c>
      <c r="E356" s="1">
        <f>+(C356-C$7)/C$8</f>
        <v>3209.0309020755626</v>
      </c>
      <c r="F356" s="1">
        <f>ROUND(2*E356,0)/2</f>
        <v>3209</v>
      </c>
      <c r="G356" s="1">
        <f>+C356-(C$7+F356*C$8)</f>
        <v>1.3703000069654081E-2</v>
      </c>
      <c r="M356" s="1">
        <f>+G356</f>
        <v>1.3703000069654081E-2</v>
      </c>
      <c r="O356" s="1">
        <f ca="1">+C$11+C$12*$F356</f>
        <v>1.4063358847579852E-2</v>
      </c>
      <c r="Q356" s="74">
        <f>+C356-15018.5</f>
        <v>41323.080000000075</v>
      </c>
      <c r="S356" s="1">
        <f ca="1">+(O356-G356)^2</f>
        <v>1.2985844882815481E-7</v>
      </c>
    </row>
    <row r="357" spans="1:19" x14ac:dyDescent="0.2">
      <c r="A357" s="96" t="s">
        <v>168</v>
      </c>
      <c r="B357" s="97" t="s">
        <v>45</v>
      </c>
      <c r="C357" s="98">
        <v>56341.580000000075</v>
      </c>
      <c r="D357" s="98">
        <v>2.9999999999999997E-4</v>
      </c>
      <c r="E357" s="1">
        <f>+(C357-C$7)/C$8</f>
        <v>3209.0309020755626</v>
      </c>
      <c r="F357" s="1">
        <f>ROUND(2*E357,0)/2</f>
        <v>3209</v>
      </c>
      <c r="G357" s="1">
        <f>+C357-(C$7+F357*C$8)</f>
        <v>1.3703000069654081E-2</v>
      </c>
      <c r="M357" s="1">
        <f>+G357</f>
        <v>1.3703000069654081E-2</v>
      </c>
      <c r="O357" s="1">
        <f ca="1">+C$11+C$12*$F357</f>
        <v>1.4063358847579852E-2</v>
      </c>
      <c r="Q357" s="74">
        <f>+C357-15018.5</f>
        <v>41323.080000000075</v>
      </c>
      <c r="S357" s="1">
        <f ca="1">+(O357-G357)^2</f>
        <v>1.2985844882815481E-7</v>
      </c>
    </row>
    <row r="358" spans="1:19" x14ac:dyDescent="0.2">
      <c r="A358" s="96" t="s">
        <v>168</v>
      </c>
      <c r="B358" s="97" t="s">
        <v>47</v>
      </c>
      <c r="C358" s="98">
        <v>56344.462299999781</v>
      </c>
      <c r="D358" s="98">
        <v>4.0000000000000002E-4</v>
      </c>
      <c r="E358" s="1">
        <f>+(C358-C$7)/C$8</f>
        <v>3215.5308693754846</v>
      </c>
      <c r="F358" s="1">
        <f>ROUND(2*E358,0)/2</f>
        <v>3215.5</v>
      </c>
      <c r="G358" s="1">
        <f>+C358-(C$7+F358*C$8)</f>
        <v>1.3688499777344987E-2</v>
      </c>
      <c r="M358" s="1">
        <f>+G358</f>
        <v>1.3688499777344987E-2</v>
      </c>
      <c r="O358" s="1">
        <f ca="1">+C$11+C$12*$F358</f>
        <v>1.4075416760620105E-2</v>
      </c>
      <c r="Q358" s="74">
        <f>+C358-15018.5</f>
        <v>41325.962299999781</v>
      </c>
      <c r="S358" s="1">
        <f ca="1">+(O358-G358)^2</f>
        <v>1.4970475194671843E-7</v>
      </c>
    </row>
    <row r="359" spans="1:19" x14ac:dyDescent="0.2">
      <c r="A359" s="96" t="s">
        <v>168</v>
      </c>
      <c r="B359" s="97" t="s">
        <v>47</v>
      </c>
      <c r="C359" s="98">
        <v>56344.462299999781</v>
      </c>
      <c r="D359" s="98">
        <v>4.0000000000000002E-4</v>
      </c>
      <c r="E359" s="1">
        <f>+(C359-C$7)/C$8</f>
        <v>3215.5308693754846</v>
      </c>
      <c r="F359" s="1">
        <f>ROUND(2*E359,0)/2</f>
        <v>3215.5</v>
      </c>
      <c r="G359" s="1">
        <f>+C359-(C$7+F359*C$8)</f>
        <v>1.3688499777344987E-2</v>
      </c>
      <c r="M359" s="1">
        <f>+G359</f>
        <v>1.3688499777344987E-2</v>
      </c>
      <c r="O359" s="1">
        <f ca="1">+C$11+C$12*$F359</f>
        <v>1.4075416760620105E-2</v>
      </c>
      <c r="Q359" s="74">
        <f>+C359-15018.5</f>
        <v>41325.962299999781</v>
      </c>
      <c r="S359" s="1">
        <f ca="1">+(O359-G359)^2</f>
        <v>1.4970475194671843E-7</v>
      </c>
    </row>
    <row r="360" spans="1:19" x14ac:dyDescent="0.2">
      <c r="A360" s="96" t="s">
        <v>168</v>
      </c>
      <c r="B360" s="97" t="s">
        <v>47</v>
      </c>
      <c r="C360" s="98">
        <v>56345.349599999841</v>
      </c>
      <c r="D360" s="98">
        <v>5.0000000000000001E-4</v>
      </c>
      <c r="E360" s="1">
        <f>+(C360-C$7)/C$8</f>
        <v>3217.5318481029594</v>
      </c>
      <c r="F360" s="1">
        <f>ROUND(2*E360,0)/2</f>
        <v>3217.5</v>
      </c>
      <c r="G360" s="1">
        <f>+C360-(C$7+F360*C$8)</f>
        <v>1.4122499836958013E-2</v>
      </c>
      <c r="M360" s="1">
        <f>+G360</f>
        <v>1.4122499836958013E-2</v>
      </c>
      <c r="O360" s="1">
        <f ca="1">+C$11+C$12*$F360</f>
        <v>1.4079126887709415E-2</v>
      </c>
      <c r="Q360" s="74">
        <f>+C360-15018.5</f>
        <v>41326.849599999841</v>
      </c>
      <c r="S360" s="1">
        <f ca="1">+(O360-G360)^2</f>
        <v>1.8812127265214565E-9</v>
      </c>
    </row>
    <row r="361" spans="1:19" x14ac:dyDescent="0.2">
      <c r="A361" s="96" t="s">
        <v>168</v>
      </c>
      <c r="B361" s="97" t="s">
        <v>47</v>
      </c>
      <c r="C361" s="98">
        <v>56345.349599999841</v>
      </c>
      <c r="D361" s="98">
        <v>5.0000000000000001E-4</v>
      </c>
      <c r="E361" s="1">
        <f>+(C361-C$7)/C$8</f>
        <v>3217.5318481029594</v>
      </c>
      <c r="F361" s="1">
        <f>ROUND(2*E361,0)/2</f>
        <v>3217.5</v>
      </c>
      <c r="G361" s="1">
        <f>+C361-(C$7+F361*C$8)</f>
        <v>1.4122499836958013E-2</v>
      </c>
      <c r="M361" s="1">
        <f>+G361</f>
        <v>1.4122499836958013E-2</v>
      </c>
      <c r="O361" s="1">
        <f ca="1">+C$11+C$12*$F361</f>
        <v>1.4079126887709415E-2</v>
      </c>
      <c r="Q361" s="74">
        <f>+C361-15018.5</f>
        <v>41326.849599999841</v>
      </c>
      <c r="S361" s="1">
        <f ca="1">+(O361-G361)^2</f>
        <v>1.8812127265214565E-9</v>
      </c>
    </row>
    <row r="362" spans="1:19" x14ac:dyDescent="0.2">
      <c r="A362" s="96" t="s">
        <v>168</v>
      </c>
      <c r="B362" s="97" t="s">
        <v>45</v>
      </c>
      <c r="C362" s="98">
        <v>56345.570499999914</v>
      </c>
      <c r="D362" s="98">
        <v>4.0000000000000002E-4</v>
      </c>
      <c r="E362" s="1">
        <f>+(C362-C$7)/C$8</f>
        <v>3218.0300067877506</v>
      </c>
      <c r="F362" s="1">
        <f>ROUND(2*E362,0)/2</f>
        <v>3218</v>
      </c>
      <c r="G362" s="1">
        <f>+C362-(C$7+F362*C$8)</f>
        <v>1.3305999913427513E-2</v>
      </c>
      <c r="M362" s="1">
        <f>+G362</f>
        <v>1.3305999913427513E-2</v>
      </c>
      <c r="O362" s="1">
        <f ca="1">+C$11+C$12*$F362</f>
        <v>1.4080054419481743E-2</v>
      </c>
      <c r="Q362" s="74">
        <f>+C362-15018.5</f>
        <v>41327.070499999914</v>
      </c>
      <c r="S362" s="1">
        <f ca="1">+(O362-G362)^2</f>
        <v>5.991603783428572E-7</v>
      </c>
    </row>
    <row r="363" spans="1:19" x14ac:dyDescent="0.2">
      <c r="A363" s="96" t="s">
        <v>168</v>
      </c>
      <c r="B363" s="97" t="s">
        <v>45</v>
      </c>
      <c r="C363" s="98">
        <v>56345.570499999914</v>
      </c>
      <c r="D363" s="98">
        <v>4.0000000000000002E-4</v>
      </c>
      <c r="E363" s="1">
        <f>+(C363-C$7)/C$8</f>
        <v>3218.0300067877506</v>
      </c>
      <c r="F363" s="1">
        <f>ROUND(2*E363,0)/2</f>
        <v>3218</v>
      </c>
      <c r="G363" s="1">
        <f>+C363-(C$7+F363*C$8)</f>
        <v>1.3305999913427513E-2</v>
      </c>
      <c r="M363" s="1">
        <f>+G363</f>
        <v>1.3305999913427513E-2</v>
      </c>
      <c r="O363" s="1">
        <f ca="1">+C$11+C$12*$F363</f>
        <v>1.4080054419481743E-2</v>
      </c>
      <c r="Q363" s="74">
        <f>+C363-15018.5</f>
        <v>41327.070499999914</v>
      </c>
      <c r="S363" s="1">
        <f ca="1">+(O363-G363)^2</f>
        <v>5.991603783428572E-7</v>
      </c>
    </row>
    <row r="364" spans="1:19" x14ac:dyDescent="0.2">
      <c r="A364" s="96" t="s">
        <v>168</v>
      </c>
      <c r="B364" s="97" t="s">
        <v>45</v>
      </c>
      <c r="C364" s="98">
        <v>56346.457799999975</v>
      </c>
      <c r="D364" s="98">
        <v>4.0000000000000002E-4</v>
      </c>
      <c r="E364" s="1">
        <f>+(C364-C$7)/C$8</f>
        <v>3220.0309855152254</v>
      </c>
      <c r="F364" s="1">
        <f>ROUND(2*E364,0)/2</f>
        <v>3220</v>
      </c>
      <c r="G364" s="1">
        <f>+C364-(C$7+F364*C$8)</f>
        <v>1.373999997304054E-2</v>
      </c>
      <c r="M364" s="1">
        <f>+G364</f>
        <v>1.373999997304054E-2</v>
      </c>
      <c r="O364" s="1">
        <f ca="1">+C$11+C$12*$F364</f>
        <v>1.4083764546571051E-2</v>
      </c>
      <c r="Q364" s="74">
        <f>+C364-15018.5</f>
        <v>41327.957799999975</v>
      </c>
      <c r="S364" s="1">
        <f ca="1">+(O364-G364)^2</f>
        <v>1.1817408201461421E-7</v>
      </c>
    </row>
    <row r="365" spans="1:19" x14ac:dyDescent="0.2">
      <c r="A365" s="96" t="s">
        <v>168</v>
      </c>
      <c r="B365" s="97" t="s">
        <v>45</v>
      </c>
      <c r="C365" s="98">
        <v>56346.457799999975</v>
      </c>
      <c r="D365" s="98">
        <v>4.0000000000000002E-4</v>
      </c>
      <c r="E365" s="1">
        <f>+(C365-C$7)/C$8</f>
        <v>3220.0309855152254</v>
      </c>
      <c r="F365" s="1">
        <f>ROUND(2*E365,0)/2</f>
        <v>3220</v>
      </c>
      <c r="G365" s="1">
        <f>+C365-(C$7+F365*C$8)</f>
        <v>1.373999997304054E-2</v>
      </c>
      <c r="M365" s="1">
        <f>+G365</f>
        <v>1.373999997304054E-2</v>
      </c>
      <c r="O365" s="1">
        <f ca="1">+C$11+C$12*$F365</f>
        <v>1.4083764546571051E-2</v>
      </c>
      <c r="Q365" s="74">
        <f>+C365-15018.5</f>
        <v>41327.957799999975</v>
      </c>
      <c r="S365" s="1">
        <f ca="1">+(O365-G365)^2</f>
        <v>1.1817408201461421E-7</v>
      </c>
    </row>
    <row r="366" spans="1:19" x14ac:dyDescent="0.2">
      <c r="A366" s="96" t="s">
        <v>168</v>
      </c>
      <c r="B366" s="97" t="s">
        <v>45</v>
      </c>
      <c r="C366" s="98">
        <v>56347.345100000035</v>
      </c>
      <c r="D366" s="98">
        <v>1.1000000000000001E-3</v>
      </c>
      <c r="E366" s="1">
        <f>+(C366-C$7)/C$8</f>
        <v>3222.0319642427003</v>
      </c>
      <c r="F366" s="1">
        <f>ROUND(2*E366,0)/2</f>
        <v>3222</v>
      </c>
      <c r="G366" s="1">
        <f>+C366-(C$7+F366*C$8)</f>
        <v>1.4174000032653566E-2</v>
      </c>
      <c r="M366" s="1">
        <f>+G366</f>
        <v>1.4174000032653566E-2</v>
      </c>
      <c r="O366" s="1">
        <f ca="1">+C$11+C$12*$F366</f>
        <v>1.4087474673660363E-2</v>
      </c>
      <c r="Q366" s="74">
        <f>+C366-15018.5</f>
        <v>41328.845100000035</v>
      </c>
      <c r="S366" s="1">
        <f ca="1">+(O366-G366)^2</f>
        <v>7.4866377489027786E-9</v>
      </c>
    </row>
    <row r="367" spans="1:19" x14ac:dyDescent="0.2">
      <c r="A367" s="96" t="s">
        <v>168</v>
      </c>
      <c r="B367" s="97" t="s">
        <v>45</v>
      </c>
      <c r="C367" s="98">
        <v>56347.345100000035</v>
      </c>
      <c r="D367" s="98">
        <v>1.1000000000000001E-3</v>
      </c>
      <c r="E367" s="1">
        <f>+(C367-C$7)/C$8</f>
        <v>3222.0319642427003</v>
      </c>
      <c r="F367" s="1">
        <f>ROUND(2*E367,0)/2</f>
        <v>3222</v>
      </c>
      <c r="G367" s="1">
        <f>+C367-(C$7+F367*C$8)</f>
        <v>1.4174000032653566E-2</v>
      </c>
      <c r="M367" s="1">
        <f>+G367</f>
        <v>1.4174000032653566E-2</v>
      </c>
      <c r="O367" s="1">
        <f ca="1">+C$11+C$12*$F367</f>
        <v>1.4087474673660363E-2</v>
      </c>
      <c r="Q367" s="74">
        <f>+C367-15018.5</f>
        <v>41328.845100000035</v>
      </c>
      <c r="S367" s="1">
        <f ca="1">+(O367-G367)^2</f>
        <v>7.4866377489027786E-9</v>
      </c>
    </row>
    <row r="368" spans="1:19" x14ac:dyDescent="0.2">
      <c r="A368" s="96" t="s">
        <v>168</v>
      </c>
      <c r="B368" s="97" t="s">
        <v>47</v>
      </c>
      <c r="C368" s="98">
        <v>56347.567600000184</v>
      </c>
      <c r="D368" s="98">
        <v>4.0000000000000002E-4</v>
      </c>
      <c r="E368" s="1">
        <f>+(C368-C$7)/C$8</f>
        <v>3222.5337311390499</v>
      </c>
      <c r="F368" s="1">
        <f>ROUND(2*E368,0)/2</f>
        <v>3222.5</v>
      </c>
      <c r="G368" s="1">
        <f>+C368-(C$7+F368*C$8)</f>
        <v>1.4957500185118988E-2</v>
      </c>
      <c r="M368" s="1">
        <f>+G368</f>
        <v>1.4957500185118988E-2</v>
      </c>
      <c r="O368" s="1">
        <f ca="1">+C$11+C$12*$F368</f>
        <v>1.4088402205432688E-2</v>
      </c>
      <c r="Q368" s="74">
        <f>+C368-15018.5</f>
        <v>41329.067600000184</v>
      </c>
      <c r="S368" s="1">
        <f ca="1">+(O368-G368)^2</f>
        <v>7.5533129829480847E-7</v>
      </c>
    </row>
    <row r="369" spans="1:19" x14ac:dyDescent="0.2">
      <c r="A369" s="96" t="s">
        <v>168</v>
      </c>
      <c r="B369" s="97" t="s">
        <v>47</v>
      </c>
      <c r="C369" s="98">
        <v>56347.567600000184</v>
      </c>
      <c r="D369" s="98">
        <v>4.0000000000000002E-4</v>
      </c>
      <c r="E369" s="1">
        <f>+(C369-C$7)/C$8</f>
        <v>3222.5337311390499</v>
      </c>
      <c r="F369" s="1">
        <f>ROUND(2*E369,0)/2</f>
        <v>3222.5</v>
      </c>
      <c r="G369" s="1">
        <f>+C369-(C$7+F369*C$8)</f>
        <v>1.4957500185118988E-2</v>
      </c>
      <c r="M369" s="1">
        <f>+G369</f>
        <v>1.4957500185118988E-2</v>
      </c>
      <c r="O369" s="1">
        <f ca="1">+C$11+C$12*$F369</f>
        <v>1.4088402205432688E-2</v>
      </c>
      <c r="Q369" s="74">
        <f>+C369-15018.5</f>
        <v>41329.067600000184</v>
      </c>
      <c r="S369" s="1">
        <f ca="1">+(O369-G369)^2</f>
        <v>7.5533129829480847E-7</v>
      </c>
    </row>
    <row r="370" spans="1:19" x14ac:dyDescent="0.2">
      <c r="A370" s="96" t="s">
        <v>168</v>
      </c>
      <c r="B370" s="97" t="s">
        <v>47</v>
      </c>
      <c r="C370" s="98">
        <v>56353.332400000188</v>
      </c>
      <c r="D370" s="98">
        <v>5.0000000000000001E-4</v>
      </c>
      <c r="E370" s="1">
        <f>+(C370-C$7)/C$8</f>
        <v>3235.534116766652</v>
      </c>
      <c r="F370" s="1">
        <f>ROUND(2*E370,0)/2</f>
        <v>3235.5</v>
      </c>
      <c r="G370" s="1">
        <f>+C370-(C$7+F370*C$8)</f>
        <v>1.5128500184800941E-2</v>
      </c>
      <c r="M370" s="1">
        <f>+G370</f>
        <v>1.5128500184800941E-2</v>
      </c>
      <c r="O370" s="1">
        <f ca="1">+C$11+C$12*$F370</f>
        <v>1.4112518031513199E-2</v>
      </c>
      <c r="Q370" s="74">
        <f>+C370-15018.5</f>
        <v>41334.832400000188</v>
      </c>
      <c r="S370" s="1">
        <f ca="1">+(O370-G370)^2</f>
        <v>1.0322197357991973E-6</v>
      </c>
    </row>
    <row r="371" spans="1:19" x14ac:dyDescent="0.2">
      <c r="A371" s="96" t="s">
        <v>168</v>
      </c>
      <c r="B371" s="97" t="s">
        <v>47</v>
      </c>
      <c r="C371" s="98">
        <v>56353.332400000188</v>
      </c>
      <c r="D371" s="98">
        <v>5.0000000000000001E-4</v>
      </c>
      <c r="E371" s="1">
        <f>+(C371-C$7)/C$8</f>
        <v>3235.534116766652</v>
      </c>
      <c r="F371" s="1">
        <f>ROUND(2*E371,0)/2</f>
        <v>3235.5</v>
      </c>
      <c r="G371" s="1">
        <f>+C371-(C$7+F371*C$8)</f>
        <v>1.5128500184800941E-2</v>
      </c>
      <c r="M371" s="1">
        <f>+G371</f>
        <v>1.5128500184800941E-2</v>
      </c>
      <c r="O371" s="1">
        <f ca="1">+C$11+C$12*$F371</f>
        <v>1.4112518031513199E-2</v>
      </c>
      <c r="Q371" s="74">
        <f>+C371-15018.5</f>
        <v>41334.832400000188</v>
      </c>
      <c r="S371" s="1">
        <f ca="1">+(O371-G371)^2</f>
        <v>1.0322197357991973E-6</v>
      </c>
    </row>
    <row r="372" spans="1:19" x14ac:dyDescent="0.2">
      <c r="A372" s="96" t="s">
        <v>168</v>
      </c>
      <c r="B372" s="97" t="s">
        <v>45</v>
      </c>
      <c r="C372" s="98">
        <v>56353.553499999922</v>
      </c>
      <c r="D372" s="98">
        <v>2.9999999999999997E-4</v>
      </c>
      <c r="E372" s="1">
        <f>+(C372-C$7)/C$8</f>
        <v>3236.0327264771004</v>
      </c>
      <c r="F372" s="1">
        <f>ROUND(2*E372,0)/2</f>
        <v>3236</v>
      </c>
      <c r="G372" s="1">
        <f>+C372-(C$7+F372*C$8)</f>
        <v>1.4511999921523966E-2</v>
      </c>
      <c r="M372" s="1">
        <f>+G372</f>
        <v>1.4511999921523966E-2</v>
      </c>
      <c r="O372" s="1">
        <f ca="1">+C$11+C$12*$F372</f>
        <v>1.4113445563285528E-2</v>
      </c>
      <c r="Q372" s="74">
        <f>+C372-15018.5</f>
        <v>41335.053499999922</v>
      </c>
      <c r="S372" s="1">
        <f ca="1">+(O372-G372)^2</f>
        <v>1.58845576470853E-7</v>
      </c>
    </row>
    <row r="373" spans="1:19" x14ac:dyDescent="0.2">
      <c r="A373" s="96" t="s">
        <v>168</v>
      </c>
      <c r="B373" s="97" t="s">
        <v>45</v>
      </c>
      <c r="C373" s="98">
        <v>56353.553499999922</v>
      </c>
      <c r="D373" s="98">
        <v>2.9999999999999997E-4</v>
      </c>
      <c r="E373" s="1">
        <f>+(C373-C$7)/C$8</f>
        <v>3236.0327264771004</v>
      </c>
      <c r="F373" s="1">
        <f>ROUND(2*E373,0)/2</f>
        <v>3236</v>
      </c>
      <c r="G373" s="1">
        <f>+C373-(C$7+F373*C$8)</f>
        <v>1.4511999921523966E-2</v>
      </c>
      <c r="M373" s="1">
        <f>+G373</f>
        <v>1.4511999921523966E-2</v>
      </c>
      <c r="O373" s="1">
        <f ca="1">+C$11+C$12*$F373</f>
        <v>1.4113445563285528E-2</v>
      </c>
      <c r="Q373" s="74">
        <f>+C373-15018.5</f>
        <v>41335.053499999922</v>
      </c>
      <c r="S373" s="1">
        <f ca="1">+(O373-G373)^2</f>
        <v>1.58845576470853E-7</v>
      </c>
    </row>
    <row r="374" spans="1:19" x14ac:dyDescent="0.2">
      <c r="A374" s="96" t="s">
        <v>168</v>
      </c>
      <c r="B374" s="97" t="s">
        <v>45</v>
      </c>
      <c r="C374" s="98">
        <v>56354.439799999818</v>
      </c>
      <c r="D374" s="98">
        <v>2.9999999999999997E-4</v>
      </c>
      <c r="E374" s="1">
        <f>+(C374-C$7)/C$8</f>
        <v>3238.0314500720888</v>
      </c>
      <c r="F374" s="1">
        <f>ROUND(2*E374,0)/2</f>
        <v>3238</v>
      </c>
      <c r="G374" s="1">
        <f>+C374-(C$7+F374*C$8)</f>
        <v>1.3945999817224219E-2</v>
      </c>
      <c r="M374" s="1">
        <f>+G374</f>
        <v>1.3945999817224219E-2</v>
      </c>
      <c r="O374" s="1">
        <f ca="1">+C$11+C$12*$F374</f>
        <v>1.4117155690374836E-2</v>
      </c>
      <c r="Q374" s="74">
        <f>+C374-15018.5</f>
        <v>41335.939799999818</v>
      </c>
      <c r="S374" s="1">
        <f ca="1">+(O374-G374)^2</f>
        <v>2.9294332913950099E-8</v>
      </c>
    </row>
    <row r="375" spans="1:19" x14ac:dyDescent="0.2">
      <c r="A375" s="96" t="s">
        <v>168</v>
      </c>
      <c r="B375" s="97" t="s">
        <v>45</v>
      </c>
      <c r="C375" s="98">
        <v>56354.439799999818</v>
      </c>
      <c r="D375" s="98">
        <v>2.9999999999999997E-4</v>
      </c>
      <c r="E375" s="1">
        <f>+(C375-C$7)/C$8</f>
        <v>3238.0314500720888</v>
      </c>
      <c r="F375" s="1">
        <f>ROUND(2*E375,0)/2</f>
        <v>3238</v>
      </c>
      <c r="G375" s="1">
        <f>+C375-(C$7+F375*C$8)</f>
        <v>1.3945999817224219E-2</v>
      </c>
      <c r="M375" s="1">
        <f>+G375</f>
        <v>1.3945999817224219E-2</v>
      </c>
      <c r="O375" s="1">
        <f ca="1">+C$11+C$12*$F375</f>
        <v>1.4117155690374836E-2</v>
      </c>
      <c r="Q375" s="74">
        <f>+C375-15018.5</f>
        <v>41335.939799999818</v>
      </c>
      <c r="S375" s="1">
        <f ca="1">+(O375-G375)^2</f>
        <v>2.9294332913950099E-8</v>
      </c>
    </row>
    <row r="376" spans="1:19" x14ac:dyDescent="0.2">
      <c r="A376" s="96" t="s">
        <v>168</v>
      </c>
      <c r="B376" s="97" t="s">
        <v>45</v>
      </c>
      <c r="C376" s="98">
        <v>56355.326499999966</v>
      </c>
      <c r="D376" s="98">
        <v>5.9999999999999995E-4</v>
      </c>
      <c r="E376" s="1">
        <f>+(C376-C$7)/C$8</f>
        <v>3240.031075720492</v>
      </c>
      <c r="F376" s="1">
        <f>ROUND(2*E376,0)/2</f>
        <v>3240</v>
      </c>
      <c r="G376" s="1">
        <f>+C376-(C$7+F376*C$8)</f>
        <v>1.3779999964754097E-2</v>
      </c>
      <c r="M376" s="1">
        <f>+G376</f>
        <v>1.3779999964754097E-2</v>
      </c>
      <c r="O376" s="1">
        <f ca="1">+C$11+C$12*$F376</f>
        <v>1.4120865817464147E-2</v>
      </c>
      <c r="Q376" s="74">
        <f>+C376-15018.5</f>
        <v>41336.826499999966</v>
      </c>
      <c r="S376" s="1">
        <f ca="1">+(O376-G376)^2</f>
        <v>1.1618952954374906E-7</v>
      </c>
    </row>
    <row r="377" spans="1:19" x14ac:dyDescent="0.2">
      <c r="A377" s="96" t="s">
        <v>168</v>
      </c>
      <c r="B377" s="97" t="s">
        <v>45</v>
      </c>
      <c r="C377" s="98">
        <v>56355.326499999966</v>
      </c>
      <c r="D377" s="98">
        <v>5.9999999999999995E-4</v>
      </c>
      <c r="E377" s="1">
        <f>+(C377-C$7)/C$8</f>
        <v>3240.031075720492</v>
      </c>
      <c r="F377" s="1">
        <f>ROUND(2*E377,0)/2</f>
        <v>3240</v>
      </c>
      <c r="G377" s="1">
        <f>+C377-(C$7+F377*C$8)</f>
        <v>1.3779999964754097E-2</v>
      </c>
      <c r="M377" s="1">
        <f>+G377</f>
        <v>1.3779999964754097E-2</v>
      </c>
      <c r="O377" s="1">
        <f ca="1">+C$11+C$12*$F377</f>
        <v>1.4120865817464147E-2</v>
      </c>
      <c r="Q377" s="74">
        <f>+C377-15018.5</f>
        <v>41336.826499999966</v>
      </c>
      <c r="S377" s="1">
        <f ca="1">+(O377-G377)^2</f>
        <v>1.1618952954374906E-7</v>
      </c>
    </row>
    <row r="378" spans="1:19" x14ac:dyDescent="0.2">
      <c r="A378" s="96" t="s">
        <v>168</v>
      </c>
      <c r="B378" s="97" t="s">
        <v>47</v>
      </c>
      <c r="C378" s="98">
        <v>56355.548599999864</v>
      </c>
      <c r="D378" s="98">
        <v>4.0000000000000002E-4</v>
      </c>
      <c r="E378" s="1">
        <f>+(C378-C$7)/C$8</f>
        <v>3240.5319405634268</v>
      </c>
      <c r="F378" s="1">
        <f>ROUND(2*E378,0)/2</f>
        <v>3240.5</v>
      </c>
      <c r="G378" s="1">
        <f>+C378-(C$7+F378*C$8)</f>
        <v>1.4163499865389895E-2</v>
      </c>
      <c r="M378" s="1">
        <f>+G378</f>
        <v>1.4163499865389895E-2</v>
      </c>
      <c r="O378" s="1">
        <f ca="1">+C$11+C$12*$F378</f>
        <v>1.4121793349236474E-2</v>
      </c>
      <c r="Q378" s="74">
        <f>+C378-15018.5</f>
        <v>41337.048599999864</v>
      </c>
      <c r="S378" s="1">
        <f ca="1">+(O378-G378)^2</f>
        <v>1.7394334896555735E-9</v>
      </c>
    </row>
    <row r="379" spans="1:19" x14ac:dyDescent="0.2">
      <c r="A379" s="96" t="s">
        <v>168</v>
      </c>
      <c r="B379" s="97" t="s">
        <v>47</v>
      </c>
      <c r="C379" s="98">
        <v>56355.548599999864</v>
      </c>
      <c r="D379" s="98">
        <v>4.0000000000000002E-4</v>
      </c>
      <c r="E379" s="1">
        <f>+(C379-C$7)/C$8</f>
        <v>3240.5319405634268</v>
      </c>
      <c r="F379" s="1">
        <f>ROUND(2*E379,0)/2</f>
        <v>3240.5</v>
      </c>
      <c r="G379" s="1">
        <f>+C379-(C$7+F379*C$8)</f>
        <v>1.4163499865389895E-2</v>
      </c>
      <c r="M379" s="1">
        <f>+G379</f>
        <v>1.4163499865389895E-2</v>
      </c>
      <c r="O379" s="1">
        <f ca="1">+C$11+C$12*$F379</f>
        <v>1.4121793349236474E-2</v>
      </c>
      <c r="Q379" s="74">
        <f>+C379-15018.5</f>
        <v>41337.048599999864</v>
      </c>
      <c r="S379" s="1">
        <f ca="1">+(O379-G379)^2</f>
        <v>1.7394334896555735E-9</v>
      </c>
    </row>
    <row r="380" spans="1:19" x14ac:dyDescent="0.2">
      <c r="A380" s="96" t="s">
        <v>168</v>
      </c>
      <c r="B380" s="97" t="s">
        <v>47</v>
      </c>
      <c r="C380" s="98">
        <v>56356.436699999962</v>
      </c>
      <c r="D380" s="98">
        <v>4.0000000000000002E-4</v>
      </c>
      <c r="E380" s="1">
        <f>+(C380-C$7)/C$8</f>
        <v>3242.5347233966809</v>
      </c>
      <c r="F380" s="1">
        <f>ROUND(2*E380,0)/2</f>
        <v>3242.5</v>
      </c>
      <c r="G380" s="1">
        <f>+C380-(C$7+F380*C$8)</f>
        <v>1.5397499963000882E-2</v>
      </c>
      <c r="M380" s="1">
        <f>+G380</f>
        <v>1.5397499963000882E-2</v>
      </c>
      <c r="O380" s="1">
        <f ca="1">+C$11+C$12*$F380</f>
        <v>1.4125503476325782E-2</v>
      </c>
      <c r="Q380" s="74">
        <f>+C380-15018.5</f>
        <v>41337.936699999962</v>
      </c>
      <c r="S380" s="1">
        <f ca="1">+(O380-G380)^2</f>
        <v>1.6179750621137991E-6</v>
      </c>
    </row>
    <row r="381" spans="1:19" x14ac:dyDescent="0.2">
      <c r="A381" s="96" t="s">
        <v>168</v>
      </c>
      <c r="B381" s="97" t="s">
        <v>47</v>
      </c>
      <c r="C381" s="98">
        <v>56356.436699999962</v>
      </c>
      <c r="D381" s="98">
        <v>4.0000000000000002E-4</v>
      </c>
      <c r="E381" s="1">
        <f>+(C381-C$7)/C$8</f>
        <v>3242.5347233966809</v>
      </c>
      <c r="F381" s="1">
        <f>ROUND(2*E381,0)/2</f>
        <v>3242.5</v>
      </c>
      <c r="G381" s="1">
        <f>+C381-(C$7+F381*C$8)</f>
        <v>1.5397499963000882E-2</v>
      </c>
      <c r="M381" s="1">
        <f>+G381</f>
        <v>1.5397499963000882E-2</v>
      </c>
      <c r="O381" s="1">
        <f ca="1">+C$11+C$12*$F381</f>
        <v>1.4125503476325782E-2</v>
      </c>
      <c r="Q381" s="74">
        <f>+C381-15018.5</f>
        <v>41337.936699999962</v>
      </c>
      <c r="S381" s="1">
        <f ca="1">+(O381-G381)^2</f>
        <v>1.6179750621137991E-6</v>
      </c>
    </row>
    <row r="382" spans="1:19" x14ac:dyDescent="0.2">
      <c r="A382" s="96" t="s">
        <v>168</v>
      </c>
      <c r="B382" s="97" t="s">
        <v>45</v>
      </c>
      <c r="C382" s="98">
        <v>56357.543399999849</v>
      </c>
      <c r="D382" s="98">
        <v>5.0000000000000001E-4</v>
      </c>
      <c r="E382" s="1">
        <f>+(C382-C$7)/C$8</f>
        <v>3245.0304781102172</v>
      </c>
      <c r="F382" s="1">
        <f>ROUND(2*E382,0)/2</f>
        <v>3245</v>
      </c>
      <c r="G382" s="1">
        <f>+C382-(C$7+F382*C$8)</f>
        <v>1.3514999845938291E-2</v>
      </c>
      <c r="M382" s="1">
        <f>+G382</f>
        <v>1.3514999845938291E-2</v>
      </c>
      <c r="O382" s="1">
        <f ca="1">+C$11+C$12*$F382</f>
        <v>1.4130141135187419E-2</v>
      </c>
      <c r="Q382" s="74">
        <f>+C382-15018.5</f>
        <v>41339.043399999849</v>
      </c>
      <c r="S382" s="1">
        <f ca="1">+(O382-G382)^2</f>
        <v>3.7839880573907903E-7</v>
      </c>
    </row>
    <row r="383" spans="1:19" x14ac:dyDescent="0.2">
      <c r="A383" s="96" t="s">
        <v>168</v>
      </c>
      <c r="B383" s="97" t="s">
        <v>45</v>
      </c>
      <c r="C383" s="98">
        <v>56357.543399999849</v>
      </c>
      <c r="D383" s="98">
        <v>5.0000000000000001E-4</v>
      </c>
      <c r="E383" s="1">
        <f>+(C383-C$7)/C$8</f>
        <v>3245.0304781102172</v>
      </c>
      <c r="F383" s="1">
        <f>ROUND(2*E383,0)/2</f>
        <v>3245</v>
      </c>
      <c r="G383" s="1">
        <f>+C383-(C$7+F383*C$8)</f>
        <v>1.3514999845938291E-2</v>
      </c>
      <c r="M383" s="1">
        <f>+G383</f>
        <v>1.3514999845938291E-2</v>
      </c>
      <c r="O383" s="1">
        <f ca="1">+C$11+C$12*$F383</f>
        <v>1.4130141135187419E-2</v>
      </c>
      <c r="Q383" s="74">
        <f>+C383-15018.5</f>
        <v>41339.043399999849</v>
      </c>
      <c r="S383" s="1">
        <f ca="1">+(O383-G383)^2</f>
        <v>3.7839880573907903E-7</v>
      </c>
    </row>
    <row r="384" spans="1:19" x14ac:dyDescent="0.2">
      <c r="A384" s="96" t="s">
        <v>168</v>
      </c>
      <c r="B384" s="97" t="s">
        <v>47</v>
      </c>
      <c r="C384" s="98">
        <v>56361.313399999868</v>
      </c>
      <c r="D384" s="98">
        <v>2.9999999999999997E-4</v>
      </c>
      <c r="E384" s="1">
        <f>+(C384-C$7)/C$8</f>
        <v>3253.5323261910289</v>
      </c>
      <c r="F384" s="1">
        <f>ROUND(2*E384,0)/2</f>
        <v>3253.5</v>
      </c>
      <c r="G384" s="1">
        <f>+C384-(C$7+F384*C$8)</f>
        <v>1.4334499865071848E-2</v>
      </c>
      <c r="M384" s="1">
        <f>+G384</f>
        <v>1.4334499865071848E-2</v>
      </c>
      <c r="O384" s="1">
        <f ca="1">+C$11+C$12*$F384</f>
        <v>1.4145909175316985E-2</v>
      </c>
      <c r="Q384" s="74">
        <f>+C384-15018.5</f>
        <v>41342.813399999868</v>
      </c>
      <c r="S384" s="1">
        <f ca="1">+(O384-G384)^2</f>
        <v>3.5566448262215076E-8</v>
      </c>
    </row>
    <row r="385" spans="1:19" x14ac:dyDescent="0.2">
      <c r="A385" s="96" t="s">
        <v>168</v>
      </c>
      <c r="B385" s="97" t="s">
        <v>47</v>
      </c>
      <c r="C385" s="98">
        <v>56361.313399999868</v>
      </c>
      <c r="D385" s="98">
        <v>2.9999999999999997E-4</v>
      </c>
      <c r="E385" s="1">
        <f>+(C385-C$7)/C$8</f>
        <v>3253.5323261910289</v>
      </c>
      <c r="F385" s="1">
        <f>ROUND(2*E385,0)/2</f>
        <v>3253.5</v>
      </c>
      <c r="G385" s="1">
        <f>+C385-(C$7+F385*C$8)</f>
        <v>1.4334499865071848E-2</v>
      </c>
      <c r="M385" s="1">
        <f>+G385</f>
        <v>1.4334499865071848E-2</v>
      </c>
      <c r="O385" s="1">
        <f ca="1">+C$11+C$12*$F385</f>
        <v>1.4145909175316985E-2</v>
      </c>
      <c r="Q385" s="74">
        <f>+C385-15018.5</f>
        <v>41342.813399999868</v>
      </c>
      <c r="S385" s="1">
        <f ca="1">+(O385-G385)^2</f>
        <v>3.5566448262215076E-8</v>
      </c>
    </row>
    <row r="386" spans="1:19" x14ac:dyDescent="0.2">
      <c r="A386" s="96" t="s">
        <v>168</v>
      </c>
      <c r="B386" s="97" t="s">
        <v>45</v>
      </c>
      <c r="C386" s="98">
        <v>56362.421699999832</v>
      </c>
      <c r="D386" s="98">
        <v>4.0000000000000002E-4</v>
      </c>
      <c r="E386" s="1">
        <f>+(C386-C$7)/C$8</f>
        <v>3256.0316891161233</v>
      </c>
      <c r="F386" s="1">
        <f>ROUND(2*E386,0)/2</f>
        <v>3256</v>
      </c>
      <c r="G386" s="1">
        <f>+C386-(C$7+F386*C$8)</f>
        <v>1.4051999831281137E-2</v>
      </c>
      <c r="M386" s="1">
        <f>+G386</f>
        <v>1.4051999831281137E-2</v>
      </c>
      <c r="O386" s="1">
        <f ca="1">+C$11+C$12*$F386</f>
        <v>1.4150546834178622E-2</v>
      </c>
      <c r="Q386" s="74">
        <f>+C386-15018.5</f>
        <v>41343.921699999832</v>
      </c>
      <c r="S386" s="1">
        <f ca="1">+(O386-G386)^2</f>
        <v>9.7115117800769656E-9</v>
      </c>
    </row>
    <row r="387" spans="1:19" x14ac:dyDescent="0.2">
      <c r="A387" s="96" t="s">
        <v>168</v>
      </c>
      <c r="B387" s="97" t="s">
        <v>45</v>
      </c>
      <c r="C387" s="98">
        <v>56362.421699999832</v>
      </c>
      <c r="D387" s="98">
        <v>4.0000000000000002E-4</v>
      </c>
      <c r="E387" s="1">
        <f>+(C387-C$7)/C$8</f>
        <v>3256.0316891161233</v>
      </c>
      <c r="F387" s="1">
        <f>ROUND(2*E387,0)/2</f>
        <v>3256</v>
      </c>
      <c r="G387" s="1">
        <f>+C387-(C$7+F387*C$8)</f>
        <v>1.4051999831281137E-2</v>
      </c>
      <c r="M387" s="1">
        <f>+G387</f>
        <v>1.4051999831281137E-2</v>
      </c>
      <c r="O387" s="1">
        <f ca="1">+C$11+C$12*$F387</f>
        <v>1.4150546834178622E-2</v>
      </c>
      <c r="Q387" s="74">
        <f>+C387-15018.5</f>
        <v>41343.921699999832</v>
      </c>
      <c r="S387" s="1">
        <f ca="1">+(O387-G387)^2</f>
        <v>9.7115117800769656E-9</v>
      </c>
    </row>
    <row r="388" spans="1:19" x14ac:dyDescent="0.2">
      <c r="A388" s="96" t="s">
        <v>168</v>
      </c>
      <c r="B388" s="97" t="s">
        <v>45</v>
      </c>
      <c r="C388" s="98">
        <v>56363.307899999898</v>
      </c>
      <c r="D388" s="98">
        <v>2.9999999999999997E-4</v>
      </c>
      <c r="E388" s="1">
        <f>+(C388-C$7)/C$8</f>
        <v>3258.0301871982833</v>
      </c>
      <c r="F388" s="1">
        <f>ROUND(2*E388,0)/2</f>
        <v>3258</v>
      </c>
      <c r="G388" s="1">
        <f>+C388-(C$7+F388*C$8)</f>
        <v>1.3385999896854628E-2</v>
      </c>
      <c r="M388" s="1">
        <f>+G388</f>
        <v>1.3385999896854628E-2</v>
      </c>
      <c r="O388" s="1">
        <f ca="1">+C$11+C$12*$F388</f>
        <v>1.415425696126793E-2</v>
      </c>
      <c r="Q388" s="74">
        <f>+C388-15018.5</f>
        <v>41344.807899999898</v>
      </c>
      <c r="S388" s="1">
        <f ca="1">+(O388-G388)^2</f>
        <v>5.902189170209451E-7</v>
      </c>
    </row>
    <row r="389" spans="1:19" x14ac:dyDescent="0.2">
      <c r="A389" s="96" t="s">
        <v>168</v>
      </c>
      <c r="B389" s="97" t="s">
        <v>45</v>
      </c>
      <c r="C389" s="98">
        <v>56363.307899999898</v>
      </c>
      <c r="D389" s="98">
        <v>2.9999999999999997E-4</v>
      </c>
      <c r="E389" s="1">
        <f>+(C389-C$7)/C$8</f>
        <v>3258.0301871982833</v>
      </c>
      <c r="F389" s="1">
        <f>ROUND(2*E389,0)/2</f>
        <v>3258</v>
      </c>
      <c r="G389" s="1">
        <f>+C389-(C$7+F389*C$8)</f>
        <v>1.3385999896854628E-2</v>
      </c>
      <c r="M389" s="1">
        <f>+G389</f>
        <v>1.3385999896854628E-2</v>
      </c>
      <c r="O389" s="1">
        <f ca="1">+C$11+C$12*$F389</f>
        <v>1.415425696126793E-2</v>
      </c>
      <c r="Q389" s="74">
        <f>+C389-15018.5</f>
        <v>41344.807899999898</v>
      </c>
      <c r="S389" s="1">
        <f ca="1">+(O389-G389)^2</f>
        <v>5.902189170209451E-7</v>
      </c>
    </row>
    <row r="390" spans="1:19" x14ac:dyDescent="0.2">
      <c r="A390" s="96" t="s">
        <v>168</v>
      </c>
      <c r="B390" s="97" t="s">
        <v>45</v>
      </c>
      <c r="C390" s="98">
        <v>56363.307899999898</v>
      </c>
      <c r="D390" s="98">
        <v>2.9999999999999997E-4</v>
      </c>
      <c r="E390" s="1">
        <f>+(C390-C$7)/C$8</f>
        <v>3258.0301871982833</v>
      </c>
      <c r="F390" s="1">
        <f>ROUND(2*E390,0)/2</f>
        <v>3258</v>
      </c>
      <c r="G390" s="1">
        <f>+C390-(C$7+F390*C$8)</f>
        <v>1.3385999896854628E-2</v>
      </c>
      <c r="M390" s="1">
        <f>+G390</f>
        <v>1.3385999896854628E-2</v>
      </c>
      <c r="O390" s="1">
        <f ca="1">+C$11+C$12*$F390</f>
        <v>1.415425696126793E-2</v>
      </c>
      <c r="Q390" s="74">
        <f>+C390-15018.5</f>
        <v>41344.807899999898</v>
      </c>
      <c r="S390" s="1">
        <f ca="1">+(O390-G390)^2</f>
        <v>5.902189170209451E-7</v>
      </c>
    </row>
    <row r="391" spans="1:19" x14ac:dyDescent="0.2">
      <c r="A391" s="96" t="s">
        <v>168</v>
      </c>
      <c r="B391" s="97" t="s">
        <v>45</v>
      </c>
      <c r="C391" s="98">
        <v>56363.307899999898</v>
      </c>
      <c r="D391" s="98">
        <v>2.9999999999999997E-4</v>
      </c>
      <c r="E391" s="1">
        <f>+(C391-C$7)/C$8</f>
        <v>3258.0301871982833</v>
      </c>
      <c r="F391" s="1">
        <f>ROUND(2*E391,0)/2</f>
        <v>3258</v>
      </c>
      <c r="G391" s="1">
        <f>+C391-(C$7+F391*C$8)</f>
        <v>1.3385999896854628E-2</v>
      </c>
      <c r="M391" s="1">
        <f>+G391</f>
        <v>1.3385999896854628E-2</v>
      </c>
      <c r="O391" s="1">
        <f ca="1">+C$11+C$12*$F391</f>
        <v>1.415425696126793E-2</v>
      </c>
      <c r="Q391" s="74">
        <f>+C391-15018.5</f>
        <v>41344.807899999898</v>
      </c>
      <c r="S391" s="1">
        <f ca="1">+(O391-G391)^2</f>
        <v>5.902189170209451E-7</v>
      </c>
    </row>
    <row r="392" spans="1:19" x14ac:dyDescent="0.2">
      <c r="A392" s="96" t="s">
        <v>168</v>
      </c>
      <c r="B392" s="97" t="s">
        <v>47</v>
      </c>
      <c r="C392" s="98">
        <v>56363.531200000085</v>
      </c>
      <c r="D392" s="98">
        <v>2.9999999999999997E-4</v>
      </c>
      <c r="E392" s="1">
        <f>+(C392-C$7)/C$8</f>
        <v>3258.5337582004122</v>
      </c>
      <c r="F392" s="1">
        <f>ROUND(2*E392,0)/2</f>
        <v>3258.5</v>
      </c>
      <c r="G392" s="1">
        <f>+C392-(C$7+F392*C$8)</f>
        <v>1.4969500080042053E-2</v>
      </c>
      <c r="M392" s="1">
        <f>+G392</f>
        <v>1.4969500080042053E-2</v>
      </c>
      <c r="O392" s="1">
        <f ca="1">+C$11+C$12*$F392</f>
        <v>1.4155184493040259E-2</v>
      </c>
      <c r="Q392" s="74">
        <f>+C392-15018.5</f>
        <v>41345.031200000085</v>
      </c>
      <c r="S392" s="1">
        <f ca="1">+(O392-G392)^2</f>
        <v>6.6310987523407616E-7</v>
      </c>
    </row>
    <row r="393" spans="1:19" x14ac:dyDescent="0.2">
      <c r="A393" s="96" t="s">
        <v>168</v>
      </c>
      <c r="B393" s="97" t="s">
        <v>47</v>
      </c>
      <c r="C393" s="98">
        <v>56363.531200000085</v>
      </c>
      <c r="D393" s="98">
        <v>2.9999999999999997E-4</v>
      </c>
      <c r="E393" s="1">
        <f>+(C393-C$7)/C$8</f>
        <v>3258.5337582004122</v>
      </c>
      <c r="F393" s="1">
        <f>ROUND(2*E393,0)/2</f>
        <v>3258.5</v>
      </c>
      <c r="G393" s="1">
        <f>+C393-(C$7+F393*C$8)</f>
        <v>1.4969500080042053E-2</v>
      </c>
      <c r="M393" s="1">
        <f>+G393</f>
        <v>1.4969500080042053E-2</v>
      </c>
      <c r="O393" s="1">
        <f ca="1">+C$11+C$12*$F393</f>
        <v>1.4155184493040259E-2</v>
      </c>
      <c r="Q393" s="74">
        <f>+C393-15018.5</f>
        <v>41345.031200000085</v>
      </c>
      <c r="S393" s="1">
        <f ca="1">+(O393-G393)^2</f>
        <v>6.6310987523407616E-7</v>
      </c>
    </row>
    <row r="394" spans="1:19" x14ac:dyDescent="0.2">
      <c r="A394" s="96" t="s">
        <v>168</v>
      </c>
      <c r="B394" s="97" t="s">
        <v>47</v>
      </c>
      <c r="C394" s="98">
        <v>56363.531200000085</v>
      </c>
      <c r="D394" s="98">
        <v>2.9999999999999997E-4</v>
      </c>
      <c r="E394" s="1">
        <f>+(C394-C$7)/C$8</f>
        <v>3258.5337582004122</v>
      </c>
      <c r="F394" s="1">
        <f>ROUND(2*E394,0)/2</f>
        <v>3258.5</v>
      </c>
      <c r="G394" s="1">
        <f>+C394-(C$7+F394*C$8)</f>
        <v>1.4969500080042053E-2</v>
      </c>
      <c r="M394" s="1">
        <f>+G394</f>
        <v>1.4969500080042053E-2</v>
      </c>
      <c r="O394" s="1">
        <f ca="1">+C$11+C$12*$F394</f>
        <v>1.4155184493040259E-2</v>
      </c>
      <c r="Q394" s="74">
        <f>+C394-15018.5</f>
        <v>41345.031200000085</v>
      </c>
      <c r="S394" s="1">
        <f ca="1">+(O394-G394)^2</f>
        <v>6.6310987523407616E-7</v>
      </c>
    </row>
    <row r="395" spans="1:19" x14ac:dyDescent="0.2">
      <c r="A395" s="96" t="s">
        <v>168</v>
      </c>
      <c r="B395" s="97" t="s">
        <v>47</v>
      </c>
      <c r="C395" s="98">
        <v>56363.531200000085</v>
      </c>
      <c r="D395" s="98">
        <v>2.9999999999999997E-4</v>
      </c>
      <c r="E395" s="1">
        <f>+(C395-C$7)/C$8</f>
        <v>3258.5337582004122</v>
      </c>
      <c r="F395" s="1">
        <f>ROUND(2*E395,0)/2</f>
        <v>3258.5</v>
      </c>
      <c r="G395" s="1">
        <f>+C395-(C$7+F395*C$8)</f>
        <v>1.4969500080042053E-2</v>
      </c>
      <c r="M395" s="1">
        <f>+G395</f>
        <v>1.4969500080042053E-2</v>
      </c>
      <c r="O395" s="1">
        <f ca="1">+C$11+C$12*$F395</f>
        <v>1.4155184493040259E-2</v>
      </c>
      <c r="Q395" s="74">
        <f>+C395-15018.5</f>
        <v>41345.031200000085</v>
      </c>
      <c r="S395" s="1">
        <f ca="1">+(O395-G395)^2</f>
        <v>6.6310987523407616E-7</v>
      </c>
    </row>
    <row r="396" spans="1:19" x14ac:dyDescent="0.2">
      <c r="A396" s="96" t="s">
        <v>168</v>
      </c>
      <c r="B396" s="97" t="s">
        <v>47</v>
      </c>
      <c r="C396" s="98">
        <v>56364.418099999893</v>
      </c>
      <c r="D396" s="98">
        <v>4.0000000000000002E-4</v>
      </c>
      <c r="E396" s="1">
        <f>+(C396-C$7)/C$8</f>
        <v>3260.5338348744722</v>
      </c>
      <c r="F396" s="1">
        <f>ROUND(2*E396,0)/2</f>
        <v>3260.5</v>
      </c>
      <c r="G396" s="1">
        <f>+C396-(C$7+F396*C$8)</f>
        <v>1.5003499895101413E-2</v>
      </c>
      <c r="M396" s="1">
        <f>+G396</f>
        <v>1.5003499895101413E-2</v>
      </c>
      <c r="O396" s="1">
        <f ca="1">+C$11+C$12*$F396</f>
        <v>1.4158894620129567E-2</v>
      </c>
      <c r="Q396" s="74">
        <f>+C396-15018.5</f>
        <v>41345.918099999893</v>
      </c>
      <c r="S396" s="1">
        <f ca="1">+(O396-G396)^2</f>
        <v>7.1335807051026701E-7</v>
      </c>
    </row>
    <row r="397" spans="1:19" x14ac:dyDescent="0.2">
      <c r="A397" s="96" t="s">
        <v>168</v>
      </c>
      <c r="B397" s="97" t="s">
        <v>47</v>
      </c>
      <c r="C397" s="98">
        <v>56364.418099999893</v>
      </c>
      <c r="D397" s="98">
        <v>4.0000000000000002E-4</v>
      </c>
      <c r="E397" s="1">
        <f>+(C397-C$7)/C$8</f>
        <v>3260.5338348744722</v>
      </c>
      <c r="F397" s="1">
        <f>ROUND(2*E397,0)/2</f>
        <v>3260.5</v>
      </c>
      <c r="G397" s="1">
        <f>+C397-(C$7+F397*C$8)</f>
        <v>1.5003499895101413E-2</v>
      </c>
      <c r="M397" s="1">
        <f>+G397</f>
        <v>1.5003499895101413E-2</v>
      </c>
      <c r="O397" s="1">
        <f ca="1">+C$11+C$12*$F397</f>
        <v>1.4158894620129567E-2</v>
      </c>
      <c r="Q397" s="74">
        <f>+C397-15018.5</f>
        <v>41345.918099999893</v>
      </c>
      <c r="S397" s="1">
        <f ca="1">+(O397-G397)^2</f>
        <v>7.1335807051026701E-7</v>
      </c>
    </row>
    <row r="398" spans="1:19" x14ac:dyDescent="0.2">
      <c r="A398" s="96" t="s">
        <v>168</v>
      </c>
      <c r="B398" s="97" t="s">
        <v>47</v>
      </c>
      <c r="C398" s="98">
        <v>56365.303600000218</v>
      </c>
      <c r="D398" s="98">
        <v>4.0000000000000002E-4</v>
      </c>
      <c r="E398" s="1">
        <f>+(C398-C$7)/C$8</f>
        <v>3262.5307543647314</v>
      </c>
      <c r="F398" s="1">
        <f>ROUND(2*E398,0)/2</f>
        <v>3262.5</v>
      </c>
      <c r="G398" s="1">
        <f>+C398-(C$7+F398*C$8)</f>
        <v>1.3637500218464993E-2</v>
      </c>
      <c r="M398" s="1">
        <f>+G398</f>
        <v>1.3637500218464993E-2</v>
      </c>
      <c r="O398" s="1">
        <f ca="1">+C$11+C$12*$F398</f>
        <v>1.4162604747218876E-2</v>
      </c>
      <c r="Q398" s="74">
        <f>+C398-15018.5</f>
        <v>41346.803600000218</v>
      </c>
      <c r="S398" s="1">
        <f ca="1">+(O398-G398)^2</f>
        <v>2.757347661178374E-7</v>
      </c>
    </row>
    <row r="399" spans="1:19" x14ac:dyDescent="0.2">
      <c r="A399" s="96" t="s">
        <v>168</v>
      </c>
      <c r="B399" s="97" t="s">
        <v>47</v>
      </c>
      <c r="C399" s="98">
        <v>56365.303600000218</v>
      </c>
      <c r="D399" s="98">
        <v>4.0000000000000002E-4</v>
      </c>
      <c r="E399" s="1">
        <f>+(C399-C$7)/C$8</f>
        <v>3262.5307543647314</v>
      </c>
      <c r="F399" s="1">
        <f>ROUND(2*E399,0)/2</f>
        <v>3262.5</v>
      </c>
      <c r="G399" s="1">
        <f>+C399-(C$7+F399*C$8)</f>
        <v>1.3637500218464993E-2</v>
      </c>
      <c r="M399" s="1">
        <f>+G399</f>
        <v>1.3637500218464993E-2</v>
      </c>
      <c r="O399" s="1">
        <f ca="1">+C$11+C$12*$F399</f>
        <v>1.4162604747218876E-2</v>
      </c>
      <c r="Q399" s="74">
        <f>+C399-15018.5</f>
        <v>41346.803600000218</v>
      </c>
      <c r="S399" s="1">
        <f ca="1">+(O399-G399)^2</f>
        <v>2.757347661178374E-7</v>
      </c>
    </row>
    <row r="400" spans="1:19" x14ac:dyDescent="0.2">
      <c r="A400" s="96" t="s">
        <v>168</v>
      </c>
      <c r="B400" s="97" t="s">
        <v>45</v>
      </c>
      <c r="C400" s="98">
        <v>56366.412299999967</v>
      </c>
      <c r="D400" s="98">
        <v>5.0000000000000001E-4</v>
      </c>
      <c r="E400" s="1">
        <f>+(C400-C$7)/C$8</f>
        <v>3265.0310193421906</v>
      </c>
      <c r="F400" s="1">
        <f>ROUND(2*E400,0)/2</f>
        <v>3265</v>
      </c>
      <c r="G400" s="1">
        <f>+C400-(C$7+F400*C$8)</f>
        <v>1.3754999963566661E-2</v>
      </c>
      <c r="M400" s="1">
        <f>+G400</f>
        <v>1.3754999963566661E-2</v>
      </c>
      <c r="O400" s="1">
        <f ca="1">+C$11+C$12*$F400</f>
        <v>1.4167242406080513E-2</v>
      </c>
      <c r="Q400" s="74">
        <f>+C400-15018.5</f>
        <v>41347.912299999967</v>
      </c>
      <c r="S400" s="1">
        <f ca="1">+(O400-G400)^2</f>
        <v>1.6994383140978668E-7</v>
      </c>
    </row>
    <row r="401" spans="1:19" x14ac:dyDescent="0.2">
      <c r="A401" s="96" t="s">
        <v>168</v>
      </c>
      <c r="B401" s="97" t="s">
        <v>45</v>
      </c>
      <c r="C401" s="98">
        <v>56366.412299999967</v>
      </c>
      <c r="D401" s="98">
        <v>5.0000000000000001E-4</v>
      </c>
      <c r="E401" s="1">
        <f>+(C401-C$7)/C$8</f>
        <v>3265.0310193421906</v>
      </c>
      <c r="F401" s="1">
        <f>ROUND(2*E401,0)/2</f>
        <v>3265</v>
      </c>
      <c r="G401" s="1">
        <f>+C401-(C$7+F401*C$8)</f>
        <v>1.3754999963566661E-2</v>
      </c>
      <c r="M401" s="1">
        <f>+G401</f>
        <v>1.3754999963566661E-2</v>
      </c>
      <c r="O401" s="1">
        <f ca="1">+C$11+C$12*$F401</f>
        <v>1.4167242406080513E-2</v>
      </c>
      <c r="Q401" s="74">
        <f>+C401-15018.5</f>
        <v>41347.912299999967</v>
      </c>
      <c r="S401" s="1">
        <f ca="1">+(O401-G401)^2</f>
        <v>1.6994383140978668E-7</v>
      </c>
    </row>
    <row r="402" spans="1:19" x14ac:dyDescent="0.2">
      <c r="A402" s="96" t="s">
        <v>168</v>
      </c>
      <c r="B402" s="97" t="s">
        <v>47</v>
      </c>
      <c r="C402" s="98">
        <v>56369.292299999855</v>
      </c>
      <c r="D402" s="98">
        <v>8.9999999999999998E-4</v>
      </c>
      <c r="E402" s="1">
        <f>+(C402-C$7)/C$8</f>
        <v>3271.5257998386537</v>
      </c>
      <c r="F402" s="1">
        <f>ROUND(2*E402,0)/2</f>
        <v>3271.5</v>
      </c>
      <c r="G402" s="1">
        <f>+C402-(C$7+F402*C$8)</f>
        <v>1.1440499853051733E-2</v>
      </c>
      <c r="M402" s="1">
        <f>+G402</f>
        <v>1.1440499853051733E-2</v>
      </c>
      <c r="O402" s="1">
        <f ca="1">+C$11+C$12*$F402</f>
        <v>1.417930031912077E-2</v>
      </c>
      <c r="Q402" s="74">
        <f>+C402-15018.5</f>
        <v>41350.792299999855</v>
      </c>
      <c r="S402" s="1">
        <f ca="1">+(O402-G402)^2</f>
        <v>7.5010279929399751E-6</v>
      </c>
    </row>
    <row r="403" spans="1:19" x14ac:dyDescent="0.2">
      <c r="A403" s="96" t="s">
        <v>168</v>
      </c>
      <c r="B403" s="97" t="s">
        <v>47</v>
      </c>
      <c r="C403" s="98">
        <v>56369.292299999855</v>
      </c>
      <c r="D403" s="98">
        <v>8.9999999999999998E-4</v>
      </c>
      <c r="E403" s="1">
        <f>+(C403-C$7)/C$8</f>
        <v>3271.5257998386537</v>
      </c>
      <c r="F403" s="1">
        <f>ROUND(2*E403,0)/2</f>
        <v>3271.5</v>
      </c>
      <c r="G403" s="1">
        <f>+C403-(C$7+F403*C$8)</f>
        <v>1.1440499853051733E-2</v>
      </c>
      <c r="M403" s="1">
        <f>+G403</f>
        <v>1.1440499853051733E-2</v>
      </c>
      <c r="O403" s="1">
        <f ca="1">+C$11+C$12*$F403</f>
        <v>1.417930031912077E-2</v>
      </c>
      <c r="Q403" s="74">
        <f>+C403-15018.5</f>
        <v>41350.792299999855</v>
      </c>
      <c r="S403" s="1">
        <f ca="1">+(O403-G403)^2</f>
        <v>7.5010279929399751E-6</v>
      </c>
    </row>
    <row r="404" spans="1:19" x14ac:dyDescent="0.2">
      <c r="A404" s="96" t="s">
        <v>168</v>
      </c>
      <c r="B404" s="97" t="s">
        <v>45</v>
      </c>
      <c r="C404" s="98">
        <v>56369.516499999911</v>
      </c>
      <c r="D404" s="98">
        <v>2.9999999999999997E-4</v>
      </c>
      <c r="E404" s="1">
        <f>+(C404-C$7)/C$8</f>
        <v>3272.0314004593906</v>
      </c>
      <c r="F404" s="1">
        <f>ROUND(2*E404,0)/2</f>
        <v>3272</v>
      </c>
      <c r="G404" s="1">
        <f>+C404-(C$7+F404*C$8)</f>
        <v>1.3923999911639839E-2</v>
      </c>
      <c r="M404" s="1">
        <f>+G404</f>
        <v>1.3923999911639839E-2</v>
      </c>
      <c r="O404" s="1">
        <f ca="1">+C$11+C$12*$F404</f>
        <v>1.4180227850893096E-2</v>
      </c>
      <c r="Q404" s="74">
        <f>+C404-15018.5</f>
        <v>41351.016499999911</v>
      </c>
      <c r="S404" s="1">
        <f ca="1">+(O404-G404)^2</f>
        <v>6.5652756853970386E-8</v>
      </c>
    </row>
    <row r="405" spans="1:19" x14ac:dyDescent="0.2">
      <c r="A405" s="96" t="s">
        <v>168</v>
      </c>
      <c r="B405" s="97" t="s">
        <v>45</v>
      </c>
      <c r="C405" s="98">
        <v>56369.516499999911</v>
      </c>
      <c r="D405" s="98">
        <v>2.9999999999999997E-4</v>
      </c>
      <c r="E405" s="1">
        <f>+(C405-C$7)/C$8</f>
        <v>3272.0314004593906</v>
      </c>
      <c r="F405" s="1">
        <f>ROUND(2*E405,0)/2</f>
        <v>3272</v>
      </c>
      <c r="G405" s="1">
        <f>+C405-(C$7+F405*C$8)</f>
        <v>1.3923999911639839E-2</v>
      </c>
      <c r="M405" s="1">
        <f>+G405</f>
        <v>1.3923999911639839E-2</v>
      </c>
      <c r="O405" s="1">
        <f ca="1">+C$11+C$12*$F405</f>
        <v>1.4180227850893096E-2</v>
      </c>
      <c r="Q405" s="74">
        <f>+C405-15018.5</f>
        <v>41351.016499999911</v>
      </c>
      <c r="S405" s="1">
        <f ca="1">+(O405-G405)^2</f>
        <v>6.5652756853970386E-8</v>
      </c>
    </row>
    <row r="406" spans="1:19" x14ac:dyDescent="0.2">
      <c r="A406" s="96" t="s">
        <v>168</v>
      </c>
      <c r="B406" s="97" t="s">
        <v>45</v>
      </c>
      <c r="C406" s="98">
        <v>56370.403200000059</v>
      </c>
      <c r="D406" s="98">
        <v>3.5999999999999999E-3</v>
      </c>
      <c r="E406" s="1">
        <f>+(C406-C$7)/C$8</f>
        <v>3274.0310261077934</v>
      </c>
      <c r="F406" s="1">
        <f>ROUND(2*E406,0)/2</f>
        <v>3274</v>
      </c>
      <c r="G406" s="1">
        <f>+C406-(C$7+F406*C$8)</f>
        <v>1.3758000059169717E-2</v>
      </c>
      <c r="M406" s="1">
        <f>+G406</f>
        <v>1.3758000059169717E-2</v>
      </c>
      <c r="O406" s="1">
        <f ca="1">+C$11+C$12*$F406</f>
        <v>1.4183937977982406E-2</v>
      </c>
      <c r="Q406" s="74">
        <f>+C406-15018.5</f>
        <v>41351.903200000059</v>
      </c>
      <c r="S406" s="1">
        <f ca="1">+(O406-G406)^2</f>
        <v>1.8142311068248451E-7</v>
      </c>
    </row>
    <row r="407" spans="1:19" x14ac:dyDescent="0.2">
      <c r="A407" s="96" t="s">
        <v>168</v>
      </c>
      <c r="B407" s="97" t="s">
        <v>45</v>
      </c>
      <c r="C407" s="98">
        <v>56370.403200000059</v>
      </c>
      <c r="D407" s="98">
        <v>3.5999999999999999E-3</v>
      </c>
      <c r="E407" s="1">
        <f>+(C407-C$7)/C$8</f>
        <v>3274.0310261077934</v>
      </c>
      <c r="F407" s="1">
        <f>ROUND(2*E407,0)/2</f>
        <v>3274</v>
      </c>
      <c r="G407" s="1">
        <f>+C407-(C$7+F407*C$8)</f>
        <v>1.3758000059169717E-2</v>
      </c>
      <c r="M407" s="1">
        <f>+G407</f>
        <v>1.3758000059169717E-2</v>
      </c>
      <c r="O407" s="1">
        <f ca="1">+C$11+C$12*$F407</f>
        <v>1.4183937977982406E-2</v>
      </c>
      <c r="Q407" s="74">
        <f>+C407-15018.5</f>
        <v>41351.903200000059</v>
      </c>
      <c r="S407" s="1">
        <f ca="1">+(O407-G407)^2</f>
        <v>1.8142311068248451E-7</v>
      </c>
    </row>
    <row r="408" spans="1:19" x14ac:dyDescent="0.2">
      <c r="A408" s="96" t="s">
        <v>168</v>
      </c>
      <c r="B408" s="97" t="s">
        <v>45</v>
      </c>
      <c r="C408" s="98">
        <v>56371.289199999999</v>
      </c>
      <c r="D408" s="98">
        <v>5.0000000000000001E-4</v>
      </c>
      <c r="E408" s="1">
        <f>+(C408-C$7)/C$8</f>
        <v>3276.0290731632458</v>
      </c>
      <c r="F408" s="1">
        <f>ROUND(2*E408,0)/2</f>
        <v>3276</v>
      </c>
      <c r="G408" s="1">
        <f>+C408-(C$7+F408*C$8)</f>
        <v>1.2891999998828396E-2</v>
      </c>
      <c r="M408" s="1">
        <f>+G408</f>
        <v>1.2891999998828396E-2</v>
      </c>
      <c r="O408" s="1">
        <f ca="1">+C$11+C$12*$F408</f>
        <v>1.4187648105071716E-2</v>
      </c>
      <c r="Q408" s="74">
        <f>+C408-15018.5</f>
        <v>41352.789199999999</v>
      </c>
      <c r="S408" s="1">
        <f ca="1">+(O408-G408)^2</f>
        <v>1.6787040152119005E-6</v>
      </c>
    </row>
    <row r="409" spans="1:19" x14ac:dyDescent="0.2">
      <c r="A409" s="96" t="s">
        <v>168</v>
      </c>
      <c r="B409" s="97" t="s">
        <v>45</v>
      </c>
      <c r="C409" s="98">
        <v>56371.289199999999</v>
      </c>
      <c r="D409" s="98">
        <v>5.0000000000000001E-4</v>
      </c>
      <c r="E409" s="1">
        <f>+(C409-C$7)/C$8</f>
        <v>3276.0290731632458</v>
      </c>
      <c r="F409" s="1">
        <f>ROUND(2*E409,0)/2</f>
        <v>3276</v>
      </c>
      <c r="G409" s="1">
        <f>+C409-(C$7+F409*C$8)</f>
        <v>1.2891999998828396E-2</v>
      </c>
      <c r="M409" s="1">
        <f>+G409</f>
        <v>1.2891999998828396E-2</v>
      </c>
      <c r="O409" s="1">
        <f ca="1">+C$11+C$12*$F409</f>
        <v>1.4187648105071716E-2</v>
      </c>
      <c r="Q409" s="74">
        <f>+C409-15018.5</f>
        <v>41352.789199999999</v>
      </c>
      <c r="S409" s="1">
        <f ca="1">+(O409-G409)^2</f>
        <v>1.6787040152119005E-6</v>
      </c>
    </row>
    <row r="410" spans="1:19" x14ac:dyDescent="0.2">
      <c r="A410" s="96" t="s">
        <v>168</v>
      </c>
      <c r="B410" s="97" t="s">
        <v>47</v>
      </c>
      <c r="C410" s="98">
        <v>56371.51360000018</v>
      </c>
      <c r="D410" s="98">
        <v>4.0000000000000002E-4</v>
      </c>
      <c r="E410" s="1">
        <f>+(C410-C$7)/C$8</f>
        <v>3276.5351248106899</v>
      </c>
      <c r="F410" s="1">
        <f>ROUND(2*E410,0)/2</f>
        <v>3276.5</v>
      </c>
      <c r="G410" s="1">
        <f>+C410-(C$7+F410*C$8)</f>
        <v>1.5575500176055357E-2</v>
      </c>
      <c r="M410" s="1">
        <f>+G410</f>
        <v>1.5575500176055357E-2</v>
      </c>
      <c r="O410" s="1">
        <f ca="1">+C$11+C$12*$F410</f>
        <v>1.4188575636844043E-2</v>
      </c>
      <c r="Q410" s="74">
        <f>+C410-15018.5</f>
        <v>41353.01360000018</v>
      </c>
      <c r="S410" s="1">
        <f ca="1">+(O410-G410)^2</f>
        <v>1.9235596774665155E-6</v>
      </c>
    </row>
    <row r="411" spans="1:19" x14ac:dyDescent="0.2">
      <c r="A411" s="96" t="s">
        <v>168</v>
      </c>
      <c r="B411" s="97" t="s">
        <v>47</v>
      </c>
      <c r="C411" s="98">
        <v>56371.51360000018</v>
      </c>
      <c r="D411" s="98">
        <v>4.0000000000000002E-4</v>
      </c>
      <c r="E411" s="1">
        <f>+(C411-C$7)/C$8</f>
        <v>3276.5351248106899</v>
      </c>
      <c r="F411" s="1">
        <f>ROUND(2*E411,0)/2</f>
        <v>3276.5</v>
      </c>
      <c r="G411" s="1">
        <f>+C411-(C$7+F411*C$8)</f>
        <v>1.5575500176055357E-2</v>
      </c>
      <c r="M411" s="1">
        <f>+G411</f>
        <v>1.5575500176055357E-2</v>
      </c>
      <c r="O411" s="1">
        <f ca="1">+C$11+C$12*$F411</f>
        <v>1.4188575636844043E-2</v>
      </c>
      <c r="Q411" s="74">
        <f>+C411-15018.5</f>
        <v>41353.01360000018</v>
      </c>
      <c r="S411" s="1">
        <f ca="1">+(O411-G411)^2</f>
        <v>1.9235596774665155E-6</v>
      </c>
    </row>
    <row r="412" spans="1:19" x14ac:dyDescent="0.2">
      <c r="A412" s="96" t="s">
        <v>168</v>
      </c>
      <c r="B412" s="97" t="s">
        <v>47</v>
      </c>
      <c r="C412" s="98">
        <v>56372.399300000165</v>
      </c>
      <c r="D412" s="98">
        <v>4.0000000000000002E-4</v>
      </c>
      <c r="E412" s="1">
        <f>+(C412-C$7)/C$8</f>
        <v>3278.5324953266063</v>
      </c>
      <c r="F412" s="1">
        <f>ROUND(2*E412,0)/2</f>
        <v>3278.5</v>
      </c>
      <c r="G412" s="1">
        <f>+C412-(C$7+F412*C$8)</f>
        <v>1.4409500159672461E-2</v>
      </c>
      <c r="M412" s="1">
        <f>+G412</f>
        <v>1.4409500159672461E-2</v>
      </c>
      <c r="O412" s="1">
        <f ca="1">+C$11+C$12*$F412</f>
        <v>1.4192285763933353E-2</v>
      </c>
      <c r="Q412" s="74">
        <f>+C412-15018.5</f>
        <v>41353.899300000165</v>
      </c>
      <c r="S412" s="1">
        <f ca="1">+(O412-G412)^2</f>
        <v>4.7182093716306017E-8</v>
      </c>
    </row>
    <row r="413" spans="1:19" x14ac:dyDescent="0.2">
      <c r="A413" s="96" t="s">
        <v>168</v>
      </c>
      <c r="B413" s="97" t="s">
        <v>47</v>
      </c>
      <c r="C413" s="98">
        <v>56372.399300000165</v>
      </c>
      <c r="D413" s="98">
        <v>4.0000000000000002E-4</v>
      </c>
      <c r="E413" s="1">
        <f>+(C413-C$7)/C$8</f>
        <v>3278.5324953266063</v>
      </c>
      <c r="F413" s="1">
        <f>ROUND(2*E413,0)/2</f>
        <v>3278.5</v>
      </c>
      <c r="G413" s="1">
        <f>+C413-(C$7+F413*C$8)</f>
        <v>1.4409500159672461E-2</v>
      </c>
      <c r="M413" s="1">
        <f>+G413</f>
        <v>1.4409500159672461E-2</v>
      </c>
      <c r="O413" s="1">
        <f ca="1">+C$11+C$12*$F413</f>
        <v>1.4192285763933353E-2</v>
      </c>
      <c r="Q413" s="74">
        <f>+C413-15018.5</f>
        <v>41353.899300000165</v>
      </c>
      <c r="S413" s="1">
        <f ca="1">+(O413-G413)^2</f>
        <v>4.7182093716306017E-8</v>
      </c>
    </row>
    <row r="414" spans="1:19" x14ac:dyDescent="0.2">
      <c r="A414" s="96" t="s">
        <v>168</v>
      </c>
      <c r="B414" s="97" t="s">
        <v>47</v>
      </c>
      <c r="C414" s="98">
        <v>56373.285399999935</v>
      </c>
      <c r="D414" s="98">
        <v>5.9999999999999995E-4</v>
      </c>
      <c r="E414" s="1">
        <f>+(C414-C$7)/C$8</f>
        <v>3280.530767894887</v>
      </c>
      <c r="F414" s="1">
        <f>ROUND(2*E414,0)/2</f>
        <v>3280.5</v>
      </c>
      <c r="G414" s="1">
        <f>+C414-(C$7+F414*C$8)</f>
        <v>1.3643499936733861E-2</v>
      </c>
      <c r="M414" s="1">
        <f>+G414</f>
        <v>1.3643499936733861E-2</v>
      </c>
      <c r="O414" s="1">
        <f ca="1">+C$11+C$12*$F414</f>
        <v>1.4195995891022661E-2</v>
      </c>
      <c r="Q414" s="74">
        <f>+C414-15018.5</f>
        <v>41354.785399999935</v>
      </c>
      <c r="S414" s="1">
        <f ca="1">+(O414-G414)^2</f>
        <v>3.052517795054927E-7</v>
      </c>
    </row>
    <row r="415" spans="1:19" x14ac:dyDescent="0.2">
      <c r="A415" s="96" t="s">
        <v>168</v>
      </c>
      <c r="B415" s="97" t="s">
        <v>47</v>
      </c>
      <c r="C415" s="98">
        <v>56373.285399999935</v>
      </c>
      <c r="D415" s="98">
        <v>5.9999999999999995E-4</v>
      </c>
      <c r="E415" s="1">
        <f>+(C415-C$7)/C$8</f>
        <v>3280.530767894887</v>
      </c>
      <c r="F415" s="1">
        <f>ROUND(2*E415,0)/2</f>
        <v>3280.5</v>
      </c>
      <c r="G415" s="1">
        <f>+C415-(C$7+F415*C$8)</f>
        <v>1.3643499936733861E-2</v>
      </c>
      <c r="M415" s="1">
        <f>+G415</f>
        <v>1.3643499936733861E-2</v>
      </c>
      <c r="O415" s="1">
        <f ca="1">+C$11+C$12*$F415</f>
        <v>1.4195995891022661E-2</v>
      </c>
      <c r="Q415" s="74">
        <f>+C415-15018.5</f>
        <v>41354.785399999935</v>
      </c>
      <c r="S415" s="1">
        <f ca="1">+(O415-G415)^2</f>
        <v>3.052517795054927E-7</v>
      </c>
    </row>
    <row r="416" spans="1:19" x14ac:dyDescent="0.2">
      <c r="A416" s="96" t="s">
        <v>168</v>
      </c>
      <c r="B416" s="97" t="s">
        <v>45</v>
      </c>
      <c r="C416" s="98">
        <v>56373.507499999832</v>
      </c>
      <c r="D416" s="98">
        <v>8.0000000000000004E-4</v>
      </c>
      <c r="E416" s="1">
        <f>+(C416-C$7)/C$8</f>
        <v>3281.0316327378223</v>
      </c>
      <c r="F416" s="1">
        <f>ROUND(2*E416,0)/2</f>
        <v>3281</v>
      </c>
      <c r="G416" s="1">
        <f>+C416-(C$7+F416*C$8)</f>
        <v>1.40269998300937E-2</v>
      </c>
      <c r="M416" s="1">
        <f>+G416</f>
        <v>1.40269998300937E-2</v>
      </c>
      <c r="O416" s="1">
        <f ca="1">+C$11+C$12*$F416</f>
        <v>1.419692342279499E-2</v>
      </c>
      <c r="Q416" s="74">
        <f>+C416-15018.5</f>
        <v>41355.007499999832</v>
      </c>
      <c r="S416" s="1">
        <f ca="1">+(O416-G416)^2</f>
        <v>2.8874027356513805E-8</v>
      </c>
    </row>
    <row r="417" spans="1:19" x14ac:dyDescent="0.2">
      <c r="A417" s="96" t="s">
        <v>168</v>
      </c>
      <c r="B417" s="97" t="s">
        <v>45</v>
      </c>
      <c r="C417" s="98">
        <v>56373.507499999832</v>
      </c>
      <c r="D417" s="98">
        <v>8.0000000000000004E-4</v>
      </c>
      <c r="E417" s="1">
        <f>+(C417-C$7)/C$8</f>
        <v>3281.0316327378223</v>
      </c>
      <c r="F417" s="1">
        <f>ROUND(2*E417,0)/2</f>
        <v>3281</v>
      </c>
      <c r="G417" s="1">
        <f>+C417-(C$7+F417*C$8)</f>
        <v>1.40269998300937E-2</v>
      </c>
      <c r="M417" s="1">
        <f>+G417</f>
        <v>1.40269998300937E-2</v>
      </c>
      <c r="O417" s="1">
        <f ca="1">+C$11+C$12*$F417</f>
        <v>1.419692342279499E-2</v>
      </c>
      <c r="Q417" s="74">
        <f>+C417-15018.5</f>
        <v>41355.007499999832</v>
      </c>
      <c r="S417" s="1">
        <f ca="1">+(O417-G417)^2</f>
        <v>2.8874027356513805E-8</v>
      </c>
    </row>
    <row r="418" spans="1:19" x14ac:dyDescent="0.2">
      <c r="A418" s="96" t="s">
        <v>168</v>
      </c>
      <c r="B418" s="97" t="s">
        <v>47</v>
      </c>
      <c r="C418" s="98">
        <v>56375.5027999999</v>
      </c>
      <c r="D418" s="98">
        <v>1.5E-3</v>
      </c>
      <c r="E418" s="1">
        <f>+(C418-C$7)/C$8</f>
        <v>3285.5312978508559</v>
      </c>
      <c r="F418" s="1">
        <f>ROUND(2*E418,0)/2</f>
        <v>3285.5</v>
      </c>
      <c r="G418" s="1">
        <f>+C418-(C$7+F418*C$8)</f>
        <v>1.3878499899874441E-2</v>
      </c>
      <c r="M418" s="1">
        <f>+G418</f>
        <v>1.3878499899874441E-2</v>
      </c>
      <c r="O418" s="1">
        <f ca="1">+C$11+C$12*$F418</f>
        <v>1.4205271208745936E-2</v>
      </c>
      <c r="Q418" s="74">
        <f>+C418-15018.5</f>
        <v>41357.0027999999</v>
      </c>
      <c r="S418" s="1">
        <f ca="1">+(O418-G418)^2</f>
        <v>1.0677948830158956E-7</v>
      </c>
    </row>
    <row r="419" spans="1:19" x14ac:dyDescent="0.2">
      <c r="A419" s="96" t="s">
        <v>168</v>
      </c>
      <c r="B419" s="97" t="s">
        <v>47</v>
      </c>
      <c r="C419" s="98">
        <v>56375.5027999999</v>
      </c>
      <c r="D419" s="98">
        <v>1.5E-3</v>
      </c>
      <c r="E419" s="1">
        <f>+(C419-C$7)/C$8</f>
        <v>3285.5312978508559</v>
      </c>
      <c r="F419" s="1">
        <f>ROUND(2*E419,0)/2</f>
        <v>3285.5</v>
      </c>
      <c r="G419" s="1">
        <f>+C419-(C$7+F419*C$8)</f>
        <v>1.3878499899874441E-2</v>
      </c>
      <c r="M419" s="1">
        <f>+G419</f>
        <v>1.3878499899874441E-2</v>
      </c>
      <c r="O419" s="1">
        <f ca="1">+C$11+C$12*$F419</f>
        <v>1.4205271208745936E-2</v>
      </c>
      <c r="Q419" s="74">
        <f>+C419-15018.5</f>
        <v>41357.0027999999</v>
      </c>
      <c r="S419" s="1">
        <f ca="1">+(O419-G419)^2</f>
        <v>1.0677948830158956E-7</v>
      </c>
    </row>
    <row r="420" spans="1:19" x14ac:dyDescent="0.2">
      <c r="A420" s="96" t="s">
        <v>168</v>
      </c>
      <c r="B420" s="97" t="s">
        <v>45</v>
      </c>
      <c r="C420" s="98">
        <v>56386.367200000212</v>
      </c>
      <c r="D420" s="98">
        <v>2.0000000000000001E-4</v>
      </c>
      <c r="E420" s="1">
        <f>+(C420-C$7)/C$8</f>
        <v>3310.0319552225701</v>
      </c>
      <c r="F420" s="1">
        <f>ROUND(2*E420,0)/2</f>
        <v>3310</v>
      </c>
      <c r="G420" s="1">
        <f>+C420-(C$7+F420*C$8)</f>
        <v>1.4170000213198364E-2</v>
      </c>
      <c r="M420" s="1">
        <f>+G420</f>
        <v>1.4170000213198364E-2</v>
      </c>
      <c r="O420" s="1">
        <f ca="1">+C$11+C$12*$F420</f>
        <v>1.4250720265589975E-2</v>
      </c>
      <c r="Q420" s="74">
        <f>+C420-15018.5</f>
        <v>41367.867200000212</v>
      </c>
      <c r="S420" s="1">
        <f ca="1">+(O420-G420)^2</f>
        <v>6.5157268581044708E-9</v>
      </c>
    </row>
    <row r="421" spans="1:19" x14ac:dyDescent="0.2">
      <c r="A421" s="96" t="s">
        <v>168</v>
      </c>
      <c r="B421" s="97" t="s">
        <v>45</v>
      </c>
      <c r="C421" s="98">
        <v>56386.367200000212</v>
      </c>
      <c r="D421" s="98">
        <v>2.0000000000000001E-4</v>
      </c>
      <c r="E421" s="1">
        <f>+(C421-C$7)/C$8</f>
        <v>3310.0319552225701</v>
      </c>
      <c r="F421" s="1">
        <f>ROUND(2*E421,0)/2</f>
        <v>3310</v>
      </c>
      <c r="G421" s="1">
        <f>+C421-(C$7+F421*C$8)</f>
        <v>1.4170000213198364E-2</v>
      </c>
      <c r="M421" s="1">
        <f>+G421</f>
        <v>1.4170000213198364E-2</v>
      </c>
      <c r="O421" s="1">
        <f ca="1">+C$11+C$12*$F421</f>
        <v>1.4250720265589975E-2</v>
      </c>
      <c r="Q421" s="74">
        <f>+C421-15018.5</f>
        <v>41367.867200000212</v>
      </c>
      <c r="S421" s="1">
        <f ca="1">+(O421-G421)^2</f>
        <v>6.5157268581044708E-9</v>
      </c>
    </row>
    <row r="422" spans="1:19" x14ac:dyDescent="0.2">
      <c r="A422" s="96" t="s">
        <v>168</v>
      </c>
      <c r="B422" s="97" t="s">
        <v>45</v>
      </c>
      <c r="C422" s="98">
        <v>56387.25400000019</v>
      </c>
      <c r="D422" s="98">
        <v>2.0000000000000001E-4</v>
      </c>
      <c r="E422" s="1">
        <f>+(C422-C$7)/C$8</f>
        <v>3312.0318063838017</v>
      </c>
      <c r="F422" s="1">
        <f>ROUND(2*E422,0)/2</f>
        <v>3312</v>
      </c>
      <c r="G422" s="1">
        <f>+C422-(C$7+F422*C$8)</f>
        <v>1.4104000190855004E-2</v>
      </c>
      <c r="M422" s="1">
        <f>+G422</f>
        <v>1.4104000190855004E-2</v>
      </c>
      <c r="O422" s="1">
        <f ca="1">+C$11+C$12*$F422</f>
        <v>1.4254430392679283E-2</v>
      </c>
      <c r="Q422" s="74">
        <f>+C422-15018.5</f>
        <v>41368.75400000019</v>
      </c>
      <c r="S422" s="1">
        <f ca="1">+(O422-G422)^2</f>
        <v>2.262924562089347E-8</v>
      </c>
    </row>
    <row r="423" spans="1:19" x14ac:dyDescent="0.2">
      <c r="A423" s="96" t="s">
        <v>168</v>
      </c>
      <c r="B423" s="97" t="s">
        <v>45</v>
      </c>
      <c r="C423" s="98">
        <v>56387.25400000019</v>
      </c>
      <c r="D423" s="98">
        <v>2.0000000000000001E-4</v>
      </c>
      <c r="E423" s="1">
        <f>+(C423-C$7)/C$8</f>
        <v>3312.0318063838017</v>
      </c>
      <c r="F423" s="1">
        <f>ROUND(2*E423,0)/2</f>
        <v>3312</v>
      </c>
      <c r="G423" s="1">
        <f>+C423-(C$7+F423*C$8)</f>
        <v>1.4104000190855004E-2</v>
      </c>
      <c r="M423" s="1">
        <f>+G423</f>
        <v>1.4104000190855004E-2</v>
      </c>
      <c r="O423" s="1">
        <f ca="1">+C$11+C$12*$F423</f>
        <v>1.4254430392679283E-2</v>
      </c>
      <c r="Q423" s="74">
        <f>+C423-15018.5</f>
        <v>41368.75400000019</v>
      </c>
      <c r="S423" s="1">
        <f ca="1">+(O423-G423)^2</f>
        <v>2.262924562089347E-8</v>
      </c>
    </row>
    <row r="424" spans="1:19" x14ac:dyDescent="0.2">
      <c r="A424" s="96" t="s">
        <v>168</v>
      </c>
      <c r="B424" s="97" t="s">
        <v>47</v>
      </c>
      <c r="C424" s="98">
        <v>56387.476499999873</v>
      </c>
      <c r="D424" s="98">
        <v>2.9999999999999997E-4</v>
      </c>
      <c r="E424" s="1">
        <f>+(C424-C$7)/C$8</f>
        <v>3312.5335732791013</v>
      </c>
      <c r="F424" s="1">
        <f>ROUND(2*E424,0)/2</f>
        <v>3312.5</v>
      </c>
      <c r="G424" s="1">
        <f>+C424-(C$7+F424*C$8)</f>
        <v>1.4887499870383181E-2</v>
      </c>
      <c r="M424" s="1">
        <f>+G424</f>
        <v>1.4887499870383181E-2</v>
      </c>
      <c r="O424" s="1">
        <f ca="1">+C$11+C$12*$F424</f>
        <v>1.4255357924451612E-2</v>
      </c>
      <c r="Q424" s="74">
        <f>+C424-15018.5</f>
        <v>41368.976499999873</v>
      </c>
      <c r="S424" s="1">
        <f ca="1">+(O424-G424)^2</f>
        <v>3.9960343980614999E-7</v>
      </c>
    </row>
    <row r="425" spans="1:19" x14ac:dyDescent="0.2">
      <c r="A425" s="96" t="s">
        <v>168</v>
      </c>
      <c r="B425" s="97" t="s">
        <v>47</v>
      </c>
      <c r="C425" s="98">
        <v>56387.476499999873</v>
      </c>
      <c r="D425" s="98">
        <v>2.9999999999999997E-4</v>
      </c>
      <c r="E425" s="1">
        <f>+(C425-C$7)/C$8</f>
        <v>3312.5335732791013</v>
      </c>
      <c r="F425" s="1">
        <f>ROUND(2*E425,0)/2</f>
        <v>3312.5</v>
      </c>
      <c r="G425" s="1">
        <f>+C425-(C$7+F425*C$8)</f>
        <v>1.4887499870383181E-2</v>
      </c>
      <c r="M425" s="1">
        <f>+G425</f>
        <v>1.4887499870383181E-2</v>
      </c>
      <c r="O425" s="1">
        <f ca="1">+C$11+C$12*$F425</f>
        <v>1.4255357924451612E-2</v>
      </c>
      <c r="Q425" s="74">
        <f>+C425-15018.5</f>
        <v>41368.976499999873</v>
      </c>
      <c r="S425" s="1">
        <f ca="1">+(O425-G425)^2</f>
        <v>3.9960343980614999E-7</v>
      </c>
    </row>
    <row r="426" spans="1:19" x14ac:dyDescent="0.2">
      <c r="A426" s="96" t="s">
        <v>168</v>
      </c>
      <c r="B426" s="97" t="s">
        <v>47</v>
      </c>
      <c r="C426" s="98">
        <v>56388.363599999808</v>
      </c>
      <c r="D426" s="98">
        <v>2.0000000000000001E-4</v>
      </c>
      <c r="E426" s="1">
        <f>+(C426-C$7)/C$8</f>
        <v>3314.534100979869</v>
      </c>
      <c r="F426" s="1">
        <f>ROUND(2*E426,0)/2</f>
        <v>3314.5</v>
      </c>
      <c r="G426" s="1">
        <f>+C426-(C$7+F426*C$8)</f>
        <v>1.5121499804081395E-2</v>
      </c>
      <c r="M426" s="1">
        <f>+G426</f>
        <v>1.5121499804081395E-2</v>
      </c>
      <c r="O426" s="1">
        <f ca="1">+C$11+C$12*$F426</f>
        <v>1.4259068051540921E-2</v>
      </c>
      <c r="Q426" s="74">
        <f>+C426-15018.5</f>
        <v>41369.863599999808</v>
      </c>
      <c r="S426" s="1">
        <f ca="1">+(O426-G426)^2</f>
        <v>7.4378852779003459E-7</v>
      </c>
    </row>
    <row r="427" spans="1:19" x14ac:dyDescent="0.2">
      <c r="A427" s="96" t="s">
        <v>168</v>
      </c>
      <c r="B427" s="97" t="s">
        <v>47</v>
      </c>
      <c r="C427" s="98">
        <v>56388.363599999808</v>
      </c>
      <c r="D427" s="98">
        <v>2.0000000000000001E-4</v>
      </c>
      <c r="E427" s="1">
        <f>+(C427-C$7)/C$8</f>
        <v>3314.534100979869</v>
      </c>
      <c r="F427" s="1">
        <f>ROUND(2*E427,0)/2</f>
        <v>3314.5</v>
      </c>
      <c r="G427" s="1">
        <f>+C427-(C$7+F427*C$8)</f>
        <v>1.5121499804081395E-2</v>
      </c>
      <c r="M427" s="1">
        <f>+G427</f>
        <v>1.5121499804081395E-2</v>
      </c>
      <c r="O427" s="1">
        <f ca="1">+C$11+C$12*$F427</f>
        <v>1.4259068051540921E-2</v>
      </c>
      <c r="Q427" s="74">
        <f>+C427-15018.5</f>
        <v>41369.863599999808</v>
      </c>
      <c r="S427" s="1">
        <f ca="1">+(O427-G427)^2</f>
        <v>7.4378852779003459E-7</v>
      </c>
    </row>
    <row r="428" spans="1:19" x14ac:dyDescent="0.2">
      <c r="A428" s="96" t="s">
        <v>168</v>
      </c>
      <c r="B428" s="97" t="s">
        <v>45</v>
      </c>
      <c r="C428" s="98">
        <v>56390.358700000215</v>
      </c>
      <c r="D428" s="98">
        <v>2.0000000000000001E-4</v>
      </c>
      <c r="E428" s="1">
        <f>+(C428-C$7)/C$8</f>
        <v>3319.033315067245</v>
      </c>
      <c r="F428" s="1">
        <f>ROUND(2*E428,0)/2</f>
        <v>3319</v>
      </c>
      <c r="G428" s="1">
        <f>+C428-(C$7+F428*C$8)</f>
        <v>1.4773000213608611E-2</v>
      </c>
      <c r="M428" s="1">
        <f>+G428</f>
        <v>1.4773000213608611E-2</v>
      </c>
      <c r="O428" s="1">
        <f ca="1">+C$11+C$12*$F428</f>
        <v>1.4267415837491868E-2</v>
      </c>
      <c r="Q428" s="74">
        <f>+C428-15018.5</f>
        <v>41371.858700000215</v>
      </c>
      <c r="S428" s="1">
        <f ca="1">+(O428-G428)^2</f>
        <v>2.5561556137335682E-7</v>
      </c>
    </row>
    <row r="429" spans="1:19" x14ac:dyDescent="0.2">
      <c r="A429" s="96" t="s">
        <v>168</v>
      </c>
      <c r="B429" s="97" t="s">
        <v>45</v>
      </c>
      <c r="C429" s="98">
        <v>56390.358700000215</v>
      </c>
      <c r="D429" s="98">
        <v>2.0000000000000001E-4</v>
      </c>
      <c r="E429" s="1">
        <f>+(C429-C$7)/C$8</f>
        <v>3319.033315067245</v>
      </c>
      <c r="F429" s="1">
        <f>ROUND(2*E429,0)/2</f>
        <v>3319</v>
      </c>
      <c r="G429" s="1">
        <f>+C429-(C$7+F429*C$8)</f>
        <v>1.4773000213608611E-2</v>
      </c>
      <c r="M429" s="1">
        <f>+G429</f>
        <v>1.4773000213608611E-2</v>
      </c>
      <c r="O429" s="1">
        <f ca="1">+C$11+C$12*$F429</f>
        <v>1.4267415837491868E-2</v>
      </c>
      <c r="Q429" s="74">
        <f>+C429-15018.5</f>
        <v>41371.858700000215</v>
      </c>
      <c r="S429" s="1">
        <f ca="1">+(O429-G429)^2</f>
        <v>2.5561556137335682E-7</v>
      </c>
    </row>
    <row r="430" spans="1:19" x14ac:dyDescent="0.2">
      <c r="A430" s="96" t="s">
        <v>168</v>
      </c>
      <c r="B430" s="97" t="s">
        <v>45</v>
      </c>
      <c r="C430" s="98">
        <v>56394.349400000181</v>
      </c>
      <c r="D430" s="98">
        <v>2.0000000000000001E-4</v>
      </c>
      <c r="E430" s="1">
        <f>+(C430-C$7)/C$8</f>
        <v>3328.0328708061406</v>
      </c>
      <c r="F430" s="1">
        <f>ROUND(2*E430,0)/2</f>
        <v>3328</v>
      </c>
      <c r="G430" s="1">
        <f>+C430-(C$7+F430*C$8)</f>
        <v>1.4576000176020898E-2</v>
      </c>
      <c r="M430" s="1">
        <f>+G430</f>
        <v>1.4576000176020898E-2</v>
      </c>
      <c r="O430" s="1">
        <f ca="1">+C$11+C$12*$F430</f>
        <v>1.4284111409393761E-2</v>
      </c>
      <c r="Q430" s="74">
        <f>+C430-15018.5</f>
        <v>41375.849400000181</v>
      </c>
      <c r="S430" s="1">
        <f ca="1">+(O430-G430)^2</f>
        <v>8.5199052083111439E-8</v>
      </c>
    </row>
    <row r="431" spans="1:19" x14ac:dyDescent="0.2">
      <c r="A431" s="96" t="s">
        <v>168</v>
      </c>
      <c r="B431" s="97" t="s">
        <v>45</v>
      </c>
      <c r="C431" s="98">
        <v>56394.349400000181</v>
      </c>
      <c r="D431" s="98">
        <v>2.0000000000000001E-4</v>
      </c>
      <c r="E431" s="1">
        <f>+(C431-C$7)/C$8</f>
        <v>3328.0328708061406</v>
      </c>
      <c r="F431" s="1">
        <f>ROUND(2*E431,0)/2</f>
        <v>3328</v>
      </c>
      <c r="G431" s="1">
        <f>+C431-(C$7+F431*C$8)</f>
        <v>1.4576000176020898E-2</v>
      </c>
      <c r="M431" s="1">
        <f>+G431</f>
        <v>1.4576000176020898E-2</v>
      </c>
      <c r="O431" s="1">
        <f ca="1">+C$11+C$12*$F431</f>
        <v>1.4284111409393761E-2</v>
      </c>
      <c r="Q431" s="74">
        <f>+C431-15018.5</f>
        <v>41375.849400000181</v>
      </c>
      <c r="S431" s="1">
        <f ca="1">+(O431-G431)^2</f>
        <v>8.5199052083111439E-8</v>
      </c>
    </row>
    <row r="432" spans="1:19" x14ac:dyDescent="0.2">
      <c r="A432" s="96" t="s">
        <v>168</v>
      </c>
      <c r="B432" s="97" t="s">
        <v>45</v>
      </c>
      <c r="C432" s="98">
        <v>56395.236599999946</v>
      </c>
      <c r="D432" s="98">
        <v>4.0000000000000002E-4</v>
      </c>
      <c r="E432" s="1">
        <f>+(C432-C$7)/C$8</f>
        <v>3330.0336240197371</v>
      </c>
      <c r="F432" s="1">
        <f>ROUND(2*E432,0)/2</f>
        <v>3330</v>
      </c>
      <c r="G432" s="1">
        <f>+C432-(C$7+F432*C$8)</f>
        <v>1.4909999947121833E-2</v>
      </c>
      <c r="M432" s="1">
        <f>+G432</f>
        <v>1.4909999947121833E-2</v>
      </c>
      <c r="O432" s="1">
        <f ca="1">+C$11+C$12*$F432</f>
        <v>1.4287821536483069E-2</v>
      </c>
      <c r="Q432" s="74">
        <f>+C432-15018.5</f>
        <v>41376.736599999946</v>
      </c>
      <c r="S432" s="1">
        <f ca="1">+(O432-G432)^2</f>
        <v>3.8710597466497792E-7</v>
      </c>
    </row>
    <row r="433" spans="1:19" x14ac:dyDescent="0.2">
      <c r="A433" s="96" t="s">
        <v>168</v>
      </c>
      <c r="B433" s="97" t="s">
        <v>45</v>
      </c>
      <c r="C433" s="98">
        <v>56395.236599999946</v>
      </c>
      <c r="D433" s="98">
        <v>4.0000000000000002E-4</v>
      </c>
      <c r="E433" s="1">
        <f>+(C433-C$7)/C$8</f>
        <v>3330.0336240197371</v>
      </c>
      <c r="F433" s="1">
        <f>ROUND(2*E433,0)/2</f>
        <v>3330</v>
      </c>
      <c r="G433" s="1">
        <f>+C433-(C$7+F433*C$8)</f>
        <v>1.4909999947121833E-2</v>
      </c>
      <c r="M433" s="1">
        <f>+G433</f>
        <v>1.4909999947121833E-2</v>
      </c>
      <c r="O433" s="1">
        <f ca="1">+C$11+C$12*$F433</f>
        <v>1.4287821536483069E-2</v>
      </c>
      <c r="Q433" s="74">
        <f>+C433-15018.5</f>
        <v>41376.736599999946</v>
      </c>
      <c r="S433" s="1">
        <f ca="1">+(O433-G433)^2</f>
        <v>3.8710597466497792E-7</v>
      </c>
    </row>
    <row r="434" spans="1:19" x14ac:dyDescent="0.2">
      <c r="A434" s="96" t="s">
        <v>168</v>
      </c>
      <c r="B434" s="97" t="s">
        <v>47</v>
      </c>
      <c r="C434" s="98">
        <v>56395.458200000226</v>
      </c>
      <c r="D434" s="98">
        <v>2.9999999999999997E-4</v>
      </c>
      <c r="E434" s="1">
        <f>+(C434-C$7)/C$8</f>
        <v>3330.5333612974787</v>
      </c>
      <c r="F434" s="1">
        <f>ROUND(2*E434,0)/2</f>
        <v>3330.5</v>
      </c>
      <c r="G434" s="1">
        <f>+C434-(C$7+F434*C$8)</f>
        <v>1.4793500224186573E-2</v>
      </c>
      <c r="M434" s="1">
        <f>+G434</f>
        <v>1.4793500224186573E-2</v>
      </c>
      <c r="O434" s="1">
        <f ca="1">+C$11+C$12*$F434</f>
        <v>1.4288749068255398E-2</v>
      </c>
      <c r="Q434" s="74">
        <f>+C434-15018.5</f>
        <v>41376.958200000226</v>
      </c>
      <c r="S434" s="1">
        <f ca="1">+(O434-G434)^2</f>
        <v>2.5477372941385778E-7</v>
      </c>
    </row>
    <row r="435" spans="1:19" x14ac:dyDescent="0.2">
      <c r="A435" s="96" t="s">
        <v>168</v>
      </c>
      <c r="B435" s="97" t="s">
        <v>47</v>
      </c>
      <c r="C435" s="98">
        <v>56395.458200000226</v>
      </c>
      <c r="D435" s="98">
        <v>2.9999999999999997E-4</v>
      </c>
      <c r="E435" s="1">
        <f>+(C435-C$7)/C$8</f>
        <v>3330.5333612974787</v>
      </c>
      <c r="F435" s="1">
        <f>ROUND(2*E435,0)/2</f>
        <v>3330.5</v>
      </c>
      <c r="G435" s="1">
        <f>+C435-(C$7+F435*C$8)</f>
        <v>1.4793500224186573E-2</v>
      </c>
      <c r="M435" s="1">
        <f>+G435</f>
        <v>1.4793500224186573E-2</v>
      </c>
      <c r="O435" s="1">
        <f ca="1">+C$11+C$12*$F435</f>
        <v>1.4288749068255398E-2</v>
      </c>
      <c r="Q435" s="74">
        <f>+C435-15018.5</f>
        <v>41376.958200000226</v>
      </c>
      <c r="S435" s="1">
        <f ca="1">+(O435-G435)^2</f>
        <v>2.5477372941385778E-7</v>
      </c>
    </row>
    <row r="436" spans="1:19" x14ac:dyDescent="0.2">
      <c r="A436" s="96" t="s">
        <v>168</v>
      </c>
      <c r="B436" s="97" t="s">
        <v>47</v>
      </c>
      <c r="C436" s="98">
        <v>56396.345699999947</v>
      </c>
      <c r="D436" s="98">
        <v>2.0000000000000001E-4</v>
      </c>
      <c r="E436" s="1">
        <f>+(C436-C$7)/C$8</f>
        <v>3332.5347910506107</v>
      </c>
      <c r="F436" s="1">
        <f>ROUND(2*E436,0)/2</f>
        <v>3332.5</v>
      </c>
      <c r="G436" s="1">
        <f>+C436-(C$7+F436*C$8)</f>
        <v>1.5427499944053125E-2</v>
      </c>
      <c r="M436" s="1">
        <f>+G436</f>
        <v>1.5427499944053125E-2</v>
      </c>
      <c r="O436" s="1">
        <f ca="1">+C$11+C$12*$F436</f>
        <v>1.4292459195344706E-2</v>
      </c>
      <c r="Q436" s="74">
        <f>+C436-15018.5</f>
        <v>41377.845699999947</v>
      </c>
      <c r="S436" s="1">
        <f ca="1">+(O436-G436)^2</f>
        <v>1.2883175012285673E-6</v>
      </c>
    </row>
    <row r="437" spans="1:19" x14ac:dyDescent="0.2">
      <c r="A437" s="96" t="s">
        <v>168</v>
      </c>
      <c r="B437" s="97" t="s">
        <v>47</v>
      </c>
      <c r="C437" s="98">
        <v>56396.345699999947</v>
      </c>
      <c r="D437" s="98">
        <v>2.0000000000000001E-4</v>
      </c>
      <c r="E437" s="1">
        <f>+(C437-C$7)/C$8</f>
        <v>3332.5347910506107</v>
      </c>
      <c r="F437" s="1">
        <f>ROUND(2*E437,0)/2</f>
        <v>3332.5</v>
      </c>
      <c r="G437" s="1">
        <f>+C437-(C$7+F437*C$8)</f>
        <v>1.5427499944053125E-2</v>
      </c>
      <c r="M437" s="1">
        <f>+G437</f>
        <v>1.5427499944053125E-2</v>
      </c>
      <c r="O437" s="1">
        <f ca="1">+C$11+C$12*$F437</f>
        <v>1.4292459195344706E-2</v>
      </c>
      <c r="Q437" s="74">
        <f>+C437-15018.5</f>
        <v>41377.845699999947</v>
      </c>
      <c r="S437" s="1">
        <f ca="1">+(O437-G437)^2</f>
        <v>1.2883175012285673E-6</v>
      </c>
    </row>
    <row r="438" spans="1:19" x14ac:dyDescent="0.2">
      <c r="A438" s="96" t="s">
        <v>168</v>
      </c>
      <c r="B438" s="97" t="s">
        <v>45</v>
      </c>
      <c r="C438" s="98">
        <v>56397.453799999785</v>
      </c>
      <c r="D438" s="98">
        <v>2.9999999999999997E-4</v>
      </c>
      <c r="E438" s="1">
        <f>+(C438-C$7)/C$8</f>
        <v>3335.0337029489979</v>
      </c>
      <c r="F438" s="1">
        <f>ROUND(2*E438,0)/2</f>
        <v>3335</v>
      </c>
      <c r="G438" s="1">
        <f>+C438-(C$7+F438*C$8)</f>
        <v>1.4944999784347601E-2</v>
      </c>
      <c r="M438" s="1">
        <f>+G438</f>
        <v>1.4944999784347601E-2</v>
      </c>
      <c r="O438" s="1">
        <f ca="1">+C$11+C$12*$F438</f>
        <v>1.4297096854206343E-2</v>
      </c>
      <c r="Q438" s="74">
        <f>+C438-15018.5</f>
        <v>41378.953799999785</v>
      </c>
      <c r="S438" s="1">
        <f ca="1">+(O438-G438)^2</f>
        <v>4.1977820688562781E-7</v>
      </c>
    </row>
    <row r="439" spans="1:19" x14ac:dyDescent="0.2">
      <c r="A439" s="96" t="s">
        <v>168</v>
      </c>
      <c r="B439" s="97" t="s">
        <v>45</v>
      </c>
      <c r="C439" s="98">
        <v>56397.453799999785</v>
      </c>
      <c r="D439" s="98">
        <v>2.9999999999999997E-4</v>
      </c>
      <c r="E439" s="1">
        <f>+(C439-C$7)/C$8</f>
        <v>3335.0337029489979</v>
      </c>
      <c r="F439" s="1">
        <f>ROUND(2*E439,0)/2</f>
        <v>3335</v>
      </c>
      <c r="G439" s="1">
        <f>+C439-(C$7+F439*C$8)</f>
        <v>1.4944999784347601E-2</v>
      </c>
      <c r="M439" s="1">
        <f>+G439</f>
        <v>1.4944999784347601E-2</v>
      </c>
      <c r="O439" s="1">
        <f ca="1">+C$11+C$12*$F439</f>
        <v>1.4297096854206343E-2</v>
      </c>
      <c r="Q439" s="74">
        <f>+C439-15018.5</f>
        <v>41378.953799999785</v>
      </c>
      <c r="S439" s="1">
        <f ca="1">+(O439-G439)^2</f>
        <v>4.1977820688562781E-7</v>
      </c>
    </row>
    <row r="440" spans="1:19" x14ac:dyDescent="0.2">
      <c r="A440" s="96" t="s">
        <v>168</v>
      </c>
      <c r="B440" s="97" t="s">
        <v>47</v>
      </c>
      <c r="C440" s="98">
        <v>56408.317499999888</v>
      </c>
      <c r="D440" s="98">
        <v>2.0000000000000001E-4</v>
      </c>
      <c r="E440" s="1">
        <f>+(C440-C$7)/C$8</f>
        <v>3359.5327817277616</v>
      </c>
      <c r="F440" s="1">
        <f>ROUND(2*E440,0)/2</f>
        <v>3359.5</v>
      </c>
      <c r="G440" s="1">
        <f>+C440-(C$7+F440*C$8)</f>
        <v>1.4536499889800325E-2</v>
      </c>
      <c r="M440" s="1">
        <f>+G440</f>
        <v>1.4536499889800325E-2</v>
      </c>
      <c r="O440" s="1">
        <f ca="1">+C$11+C$12*$F440</f>
        <v>1.4342545911050383E-2</v>
      </c>
      <c r="Q440" s="74">
        <f>+C440-15018.5</f>
        <v>41389.817499999888</v>
      </c>
      <c r="S440" s="1">
        <f ca="1">+(O440-G440)^2</f>
        <v>3.76181458729331E-8</v>
      </c>
    </row>
    <row r="441" spans="1:19" x14ac:dyDescent="0.2">
      <c r="A441" s="96" t="s">
        <v>168</v>
      </c>
      <c r="B441" s="97" t="s">
        <v>47</v>
      </c>
      <c r="C441" s="98">
        <v>56408.317499999888</v>
      </c>
      <c r="D441" s="98">
        <v>2.0000000000000001E-4</v>
      </c>
      <c r="E441" s="1">
        <f>+(C441-C$7)/C$8</f>
        <v>3359.5327817277616</v>
      </c>
      <c r="F441" s="1">
        <f>ROUND(2*E441,0)/2</f>
        <v>3359.5</v>
      </c>
      <c r="G441" s="1">
        <f>+C441-(C$7+F441*C$8)</f>
        <v>1.4536499889800325E-2</v>
      </c>
      <c r="M441" s="1">
        <f>+G441</f>
        <v>1.4536499889800325E-2</v>
      </c>
      <c r="O441" s="1">
        <f ca="1">+C$11+C$12*$F441</f>
        <v>1.4342545911050383E-2</v>
      </c>
      <c r="Q441" s="74">
        <f>+C441-15018.5</f>
        <v>41389.817499999888</v>
      </c>
      <c r="S441" s="1">
        <f ca="1">+(O441-G441)^2</f>
        <v>3.76181458729331E-8</v>
      </c>
    </row>
    <row r="442" spans="1:19" x14ac:dyDescent="0.2">
      <c r="A442" s="96" t="s">
        <v>168</v>
      </c>
      <c r="B442" s="97" t="s">
        <v>47</v>
      </c>
      <c r="C442" s="98">
        <v>56412.3152999999</v>
      </c>
      <c r="D442" s="98">
        <v>1.1000000000000001E-3</v>
      </c>
      <c r="E442" s="1">
        <f>+(C442-C$7)/C$8</f>
        <v>3368.548348904792</v>
      </c>
      <c r="F442" s="1">
        <f>ROUND(2*E442,0)/2</f>
        <v>3368.5</v>
      </c>
      <c r="G442" s="1">
        <f>+C442-(C$7+F442*C$8)</f>
        <v>2.1439499898406211E-2</v>
      </c>
      <c r="M442" s="1">
        <f>+G442</f>
        <v>2.1439499898406211E-2</v>
      </c>
      <c r="O442" s="1">
        <f ca="1">+C$11+C$12*$F442</f>
        <v>1.4359241482952275E-2</v>
      </c>
      <c r="Q442" s="74">
        <f>+C442-15018.5</f>
        <v>41393.8152999999</v>
      </c>
      <c r="S442" s="1">
        <f ca="1">+(O442-G442)^2</f>
        <v>5.0130059229606276E-5</v>
      </c>
    </row>
    <row r="443" spans="1:19" x14ac:dyDescent="0.2">
      <c r="A443" s="96" t="s">
        <v>168</v>
      </c>
      <c r="B443" s="97" t="s">
        <v>47</v>
      </c>
      <c r="C443" s="98">
        <v>56412.3152999999</v>
      </c>
      <c r="D443" s="98">
        <v>1.1000000000000001E-3</v>
      </c>
      <c r="E443" s="1">
        <f>+(C443-C$7)/C$8</f>
        <v>3368.548348904792</v>
      </c>
      <c r="F443" s="1">
        <f>ROUND(2*E443,0)/2</f>
        <v>3368.5</v>
      </c>
      <c r="G443" s="1">
        <f>+C443-(C$7+F443*C$8)</f>
        <v>2.1439499898406211E-2</v>
      </c>
      <c r="M443" s="1">
        <f>+G443</f>
        <v>2.1439499898406211E-2</v>
      </c>
      <c r="O443" s="1">
        <f ca="1">+C$11+C$12*$F443</f>
        <v>1.4359241482952275E-2</v>
      </c>
      <c r="Q443" s="74">
        <f>+C443-15018.5</f>
        <v>41393.8152999999</v>
      </c>
      <c r="S443" s="1">
        <f ca="1">+(O443-G443)^2</f>
        <v>5.0130059229606276E-5</v>
      </c>
    </row>
    <row r="444" spans="1:19" x14ac:dyDescent="0.2">
      <c r="A444" s="96" t="s">
        <v>168</v>
      </c>
      <c r="B444" s="97" t="s">
        <v>45</v>
      </c>
      <c r="C444" s="98">
        <v>56413.416799999774</v>
      </c>
      <c r="D444" s="98">
        <v>2.9999999999999997E-4</v>
      </c>
      <c r="E444" s="1">
        <f>+(C444-C$7)/C$8</f>
        <v>3371.0323769312881</v>
      </c>
      <c r="F444" s="1">
        <f>ROUND(2*E444,0)/2</f>
        <v>3371</v>
      </c>
      <c r="G444" s="1">
        <f>+C444-(C$7+F444*C$8)</f>
        <v>1.4356999774463475E-2</v>
      </c>
      <c r="M444" s="1">
        <f>+G444</f>
        <v>1.4356999774463475E-2</v>
      </c>
      <c r="O444" s="1">
        <f ca="1">+C$11+C$12*$F444</f>
        <v>1.4363879141813911E-2</v>
      </c>
      <c r="Q444" s="74">
        <f>+C444-15018.5</f>
        <v>41394.916799999774</v>
      </c>
      <c r="S444" s="1">
        <f ca="1">+(O444-G444)^2</f>
        <v>4.7325695142246123E-11</v>
      </c>
    </row>
    <row r="445" spans="1:19" x14ac:dyDescent="0.2">
      <c r="A445" s="96" t="s">
        <v>168</v>
      </c>
      <c r="B445" s="97" t="s">
        <v>45</v>
      </c>
      <c r="C445" s="98">
        <v>56413.416799999774</v>
      </c>
      <c r="D445" s="98">
        <v>2.9999999999999997E-4</v>
      </c>
      <c r="E445" s="1">
        <f>+(C445-C$7)/C$8</f>
        <v>3371.0323769312881</v>
      </c>
      <c r="F445" s="1">
        <f>ROUND(2*E445,0)/2</f>
        <v>3371</v>
      </c>
      <c r="G445" s="1">
        <f>+C445-(C$7+F445*C$8)</f>
        <v>1.4356999774463475E-2</v>
      </c>
      <c r="M445" s="1">
        <f>+G445</f>
        <v>1.4356999774463475E-2</v>
      </c>
      <c r="O445" s="1">
        <f ca="1">+C$11+C$12*$F445</f>
        <v>1.4363879141813911E-2</v>
      </c>
      <c r="Q445" s="74">
        <f>+C445-15018.5</f>
        <v>41394.916799999774</v>
      </c>
      <c r="S445" s="1">
        <f ca="1">+(O445-G445)^2</f>
        <v>4.7325695142246123E-11</v>
      </c>
    </row>
    <row r="446" spans="1:19" x14ac:dyDescent="0.2">
      <c r="A446" s="96" t="s">
        <v>168</v>
      </c>
      <c r="B446" s="97" t="s">
        <v>47</v>
      </c>
      <c r="C446" s="98">
        <v>56415.416100000031</v>
      </c>
      <c r="D446" s="98">
        <v>4.0000000000000002E-4</v>
      </c>
      <c r="E446" s="1">
        <f>+(C446-C$7)/C$8</f>
        <v>3375.5410625732179</v>
      </c>
      <c r="F446" s="1">
        <f>ROUND(2*E446,0)/2</f>
        <v>3375.5</v>
      </c>
      <c r="G446" s="1">
        <f>+C446-(C$7+F446*C$8)</f>
        <v>1.8208500026958063E-2</v>
      </c>
      <c r="M446" s="1">
        <f>+G446</f>
        <v>1.8208500026958063E-2</v>
      </c>
      <c r="O446" s="1">
        <f ca="1">+C$11+C$12*$F446</f>
        <v>1.4372226927764858E-2</v>
      </c>
      <c r="Q446" s="74">
        <f>+C446-15018.5</f>
        <v>41396.916100000031</v>
      </c>
      <c r="S446" s="1">
        <f ca="1">+(O446-G446)^2</f>
        <v>1.4716991291593439E-5</v>
      </c>
    </row>
    <row r="447" spans="1:19" x14ac:dyDescent="0.2">
      <c r="A447" s="96" t="s">
        <v>168</v>
      </c>
      <c r="B447" s="97" t="s">
        <v>47</v>
      </c>
      <c r="C447" s="98">
        <v>56415.416100000031</v>
      </c>
      <c r="D447" s="98">
        <v>4.0000000000000002E-4</v>
      </c>
      <c r="E447" s="1">
        <f>+(C447-C$7)/C$8</f>
        <v>3375.5410625732179</v>
      </c>
      <c r="F447" s="1">
        <f>ROUND(2*E447,0)/2</f>
        <v>3375.5</v>
      </c>
      <c r="G447" s="1">
        <f>+C447-(C$7+F447*C$8)</f>
        <v>1.8208500026958063E-2</v>
      </c>
      <c r="M447" s="1">
        <f>+G447</f>
        <v>1.8208500026958063E-2</v>
      </c>
      <c r="O447" s="1">
        <f ca="1">+C$11+C$12*$F447</f>
        <v>1.4372226927764858E-2</v>
      </c>
      <c r="Q447" s="74">
        <f>+C447-15018.5</f>
        <v>41396.916100000031</v>
      </c>
      <c r="S447" s="1">
        <f ca="1">+(O447-G447)^2</f>
        <v>1.4716991291593439E-5</v>
      </c>
    </row>
    <row r="448" spans="1:19" x14ac:dyDescent="0.2">
      <c r="A448" s="96" t="s">
        <v>168</v>
      </c>
      <c r="B448" s="97" t="s">
        <v>45</v>
      </c>
      <c r="C448" s="98">
        <v>56418.295200000051</v>
      </c>
      <c r="D448" s="98">
        <v>1.6999999999999999E-3</v>
      </c>
      <c r="E448" s="1">
        <f>+(C448-C$7)/C$8</f>
        <v>3382.0338134510735</v>
      </c>
      <c r="F448" s="1">
        <f>ROUND(2*E448,0)/2</f>
        <v>3382</v>
      </c>
      <c r="G448" s="1">
        <f>+C448-(C$7+F448*C$8)</f>
        <v>1.4994000048318412E-2</v>
      </c>
      <c r="M448" s="1">
        <f>+G448</f>
        <v>1.4994000048318412E-2</v>
      </c>
      <c r="O448" s="1">
        <f ca="1">+C$11+C$12*$F448</f>
        <v>1.4384284840805114E-2</v>
      </c>
      <c r="Q448" s="74">
        <f>+C448-15018.5</f>
        <v>41399.795200000051</v>
      </c>
      <c r="S448" s="1">
        <f ca="1">+(O448-G448)^2</f>
        <v>3.7175263427298459E-7</v>
      </c>
    </row>
    <row r="449" spans="1:19" x14ac:dyDescent="0.2">
      <c r="A449" s="96" t="s">
        <v>168</v>
      </c>
      <c r="B449" s="97" t="s">
        <v>45</v>
      </c>
      <c r="C449" s="98">
        <v>56418.295200000051</v>
      </c>
      <c r="D449" s="98">
        <v>1.6999999999999999E-3</v>
      </c>
      <c r="E449" s="1">
        <f>+(C449-C$7)/C$8</f>
        <v>3382.0338134510735</v>
      </c>
      <c r="F449" s="1">
        <f>ROUND(2*E449,0)/2</f>
        <v>3382</v>
      </c>
      <c r="G449" s="1">
        <f>+C449-(C$7+F449*C$8)</f>
        <v>1.4994000048318412E-2</v>
      </c>
      <c r="M449" s="1">
        <f>+G449</f>
        <v>1.4994000048318412E-2</v>
      </c>
      <c r="O449" s="1">
        <f ca="1">+C$11+C$12*$F449</f>
        <v>1.4384284840805114E-2</v>
      </c>
      <c r="Q449" s="74">
        <f>+C449-15018.5</f>
        <v>41399.795200000051</v>
      </c>
      <c r="S449" s="1">
        <f ca="1">+(O449-G449)^2</f>
        <v>3.7175263427298459E-7</v>
      </c>
    </row>
    <row r="450" spans="1:19" x14ac:dyDescent="0.2">
      <c r="A450" s="96" t="s">
        <v>168</v>
      </c>
      <c r="B450" s="97" t="s">
        <v>47</v>
      </c>
      <c r="C450" s="98">
        <v>56419.403599999845</v>
      </c>
      <c r="D450" s="98">
        <v>2.9999999999999997E-4</v>
      </c>
      <c r="E450" s="1">
        <f>+(C450-C$7)/C$8</f>
        <v>3384.5334018889967</v>
      </c>
      <c r="F450" s="1">
        <f>ROUND(2*E450,0)/2</f>
        <v>3384.5</v>
      </c>
      <c r="G450" s="1">
        <f>+C450-(C$7+F450*C$8)</f>
        <v>1.4811499844654463E-2</v>
      </c>
      <c r="M450" s="1">
        <f>+G450</f>
        <v>1.4811499844654463E-2</v>
      </c>
      <c r="O450" s="1">
        <f ca="1">+C$11+C$12*$F450</f>
        <v>1.4388922499666751E-2</v>
      </c>
      <c r="Q450" s="74">
        <f>+C450-15018.5</f>
        <v>41400.903599999845</v>
      </c>
      <c r="S450" s="1">
        <f ca="1">+(O450-G450)^2</f>
        <v>1.7857161249686409E-7</v>
      </c>
    </row>
    <row r="451" spans="1:19" x14ac:dyDescent="0.2">
      <c r="A451" s="96" t="s">
        <v>168</v>
      </c>
      <c r="B451" s="97" t="s">
        <v>47</v>
      </c>
      <c r="C451" s="98">
        <v>56419.403599999845</v>
      </c>
      <c r="D451" s="98">
        <v>2.9999999999999997E-4</v>
      </c>
      <c r="E451" s="1">
        <f>+(C451-C$7)/C$8</f>
        <v>3384.5334018889967</v>
      </c>
      <c r="F451" s="1">
        <f>ROUND(2*E451,0)/2</f>
        <v>3384.5</v>
      </c>
      <c r="G451" s="1">
        <f>+C451-(C$7+F451*C$8)</f>
        <v>1.4811499844654463E-2</v>
      </c>
      <c r="M451" s="1">
        <f>+G451</f>
        <v>1.4811499844654463E-2</v>
      </c>
      <c r="O451" s="1">
        <f ca="1">+C$11+C$12*$F451</f>
        <v>1.4388922499666751E-2</v>
      </c>
      <c r="Q451" s="74">
        <f>+C451-15018.5</f>
        <v>41400.903599999845</v>
      </c>
      <c r="S451" s="1">
        <f ca="1">+(O451-G451)^2</f>
        <v>1.7857161249686409E-7</v>
      </c>
    </row>
    <row r="452" spans="1:19" x14ac:dyDescent="0.2">
      <c r="A452" s="96" t="s">
        <v>168</v>
      </c>
      <c r="B452" s="97" t="s">
        <v>45</v>
      </c>
      <c r="C452" s="98">
        <v>56422.285800000187</v>
      </c>
      <c r="D452" s="98">
        <v>2.0000000000000001E-4</v>
      </c>
      <c r="E452" s="1">
        <f>+(C452-C$7)/C$8</f>
        <v>3391.0331436771403</v>
      </c>
      <c r="F452" s="1">
        <f>ROUND(2*E452,0)/2</f>
        <v>3391</v>
      </c>
      <c r="G452" s="1">
        <f>+C452-(C$7+F452*C$8)</f>
        <v>1.4697000187879894E-2</v>
      </c>
      <c r="M452" s="1">
        <f>+G452</f>
        <v>1.4697000187879894E-2</v>
      </c>
      <c r="O452" s="1">
        <f ca="1">+C$11+C$12*$F452</f>
        <v>1.4400980412707005E-2</v>
      </c>
      <c r="Q452" s="74">
        <f>+C452-15018.5</f>
        <v>41403.785800000187</v>
      </c>
      <c r="S452" s="1">
        <f ca="1">+(O452-G452)^2</f>
        <v>8.7627707293407877E-8</v>
      </c>
    </row>
    <row r="453" spans="1:19" x14ac:dyDescent="0.2">
      <c r="A453" s="96" t="s">
        <v>168</v>
      </c>
      <c r="B453" s="97" t="s">
        <v>45</v>
      </c>
      <c r="C453" s="98">
        <v>56422.285800000187</v>
      </c>
      <c r="D453" s="98">
        <v>2.0000000000000001E-4</v>
      </c>
      <c r="E453" s="1">
        <f>+(C453-C$7)/C$8</f>
        <v>3391.0331436771403</v>
      </c>
      <c r="F453" s="1">
        <f>ROUND(2*E453,0)/2</f>
        <v>3391</v>
      </c>
      <c r="G453" s="1">
        <f>+C453-(C$7+F453*C$8)</f>
        <v>1.4697000187879894E-2</v>
      </c>
      <c r="M453" s="1">
        <f>+G453</f>
        <v>1.4697000187879894E-2</v>
      </c>
      <c r="O453" s="1">
        <f ca="1">+C$11+C$12*$F453</f>
        <v>1.4400980412707005E-2</v>
      </c>
      <c r="Q453" s="74">
        <f>+C453-15018.5</f>
        <v>41403.785800000187</v>
      </c>
      <c r="S453" s="1">
        <f ca="1">+(O453-G453)^2</f>
        <v>8.7627707293407877E-8</v>
      </c>
    </row>
    <row r="454" spans="1:19" x14ac:dyDescent="0.2">
      <c r="A454" s="96" t="s">
        <v>168</v>
      </c>
      <c r="B454" s="97" t="s">
        <v>47</v>
      </c>
      <c r="C454" s="98">
        <v>56423.397200000007</v>
      </c>
      <c r="D454" s="98">
        <v>4.0000000000000002E-4</v>
      </c>
      <c r="E454" s="1">
        <f>+(C454-C$7)/C$8</f>
        <v>3393.5394975114732</v>
      </c>
      <c r="F454" s="1">
        <f>ROUND(2*E454,0)/2</f>
        <v>3393.5</v>
      </c>
      <c r="G454" s="1">
        <f>+C454-(C$7+F454*C$8)</f>
        <v>1.7514500003017019E-2</v>
      </c>
      <c r="M454" s="1">
        <f>+G454</f>
        <v>1.7514500003017019E-2</v>
      </c>
      <c r="O454" s="1">
        <f ca="1">+C$11+C$12*$F454</f>
        <v>1.4405618071568642E-2</v>
      </c>
      <c r="Q454" s="74">
        <f>+C454-15018.5</f>
        <v>41404.897200000007</v>
      </c>
      <c r="S454" s="1">
        <f ca="1">+(O454-G454)^2</f>
        <v>9.6651468636861952E-6</v>
      </c>
    </row>
    <row r="455" spans="1:19" x14ac:dyDescent="0.2">
      <c r="A455" s="96" t="s">
        <v>168</v>
      </c>
      <c r="B455" s="97" t="s">
        <v>47</v>
      </c>
      <c r="C455" s="98">
        <v>56423.397200000007</v>
      </c>
      <c r="D455" s="98">
        <v>4.0000000000000002E-4</v>
      </c>
      <c r="E455" s="1">
        <f>+(C455-C$7)/C$8</f>
        <v>3393.5394975114732</v>
      </c>
      <c r="F455" s="1">
        <f>ROUND(2*E455,0)/2</f>
        <v>3393.5</v>
      </c>
      <c r="G455" s="1">
        <f>+C455-(C$7+F455*C$8)</f>
        <v>1.7514500003017019E-2</v>
      </c>
      <c r="M455" s="1">
        <f>+G455</f>
        <v>1.7514500003017019E-2</v>
      </c>
      <c r="O455" s="1">
        <f ca="1">+C$11+C$12*$F455</f>
        <v>1.4405618071568642E-2</v>
      </c>
      <c r="Q455" s="74">
        <f>+C455-15018.5</f>
        <v>41404.897200000007</v>
      </c>
      <c r="S455" s="1">
        <f ca="1">+(O455-G455)^2</f>
        <v>9.6651468636861952E-6</v>
      </c>
    </row>
    <row r="456" spans="1:19" x14ac:dyDescent="0.2">
      <c r="A456" s="96" t="s">
        <v>168</v>
      </c>
      <c r="B456" s="97" t="s">
        <v>47</v>
      </c>
      <c r="C456" s="98">
        <v>56424.280999999959</v>
      </c>
      <c r="D456" s="98">
        <v>2.0000000000000001E-4</v>
      </c>
      <c r="E456" s="1">
        <f>+(C456-C$7)/C$8</f>
        <v>3395.5325832762951</v>
      </c>
      <c r="F456" s="1">
        <f>ROUND(2*E456,0)/2</f>
        <v>3395.5</v>
      </c>
      <c r="G456" s="1">
        <f>+C456-(C$7+F456*C$8)</f>
        <v>1.4448499954596628E-2</v>
      </c>
      <c r="M456" s="1">
        <f>+G456</f>
        <v>1.4448499954596628E-2</v>
      </c>
      <c r="O456" s="1">
        <f ca="1">+C$11+C$12*$F456</f>
        <v>1.4409328198657952E-2</v>
      </c>
      <c r="Q456" s="74">
        <f>+C456-15018.5</f>
        <v>41405.780999999959</v>
      </c>
      <c r="S456" s="1">
        <f ca="1">+(O456-G456)^2</f>
        <v>1.5344264633191627E-9</v>
      </c>
    </row>
    <row r="457" spans="1:19" x14ac:dyDescent="0.2">
      <c r="A457" s="96" t="s">
        <v>168</v>
      </c>
      <c r="B457" s="97" t="s">
        <v>47</v>
      </c>
      <c r="C457" s="98">
        <v>56424.280999999959</v>
      </c>
      <c r="D457" s="98">
        <v>2.0000000000000001E-4</v>
      </c>
      <c r="E457" s="1">
        <f>+(C457-C$7)/C$8</f>
        <v>3395.5325832762951</v>
      </c>
      <c r="F457" s="1">
        <f>ROUND(2*E457,0)/2</f>
        <v>3395.5</v>
      </c>
      <c r="G457" s="1">
        <f>+C457-(C$7+F457*C$8)</f>
        <v>1.4448499954596628E-2</v>
      </c>
      <c r="M457" s="1">
        <f>+G457</f>
        <v>1.4448499954596628E-2</v>
      </c>
      <c r="O457" s="1">
        <f ca="1">+C$11+C$12*$F457</f>
        <v>1.4409328198657952E-2</v>
      </c>
      <c r="Q457" s="74">
        <f>+C457-15018.5</f>
        <v>41405.780999999959</v>
      </c>
      <c r="S457" s="1">
        <f ca="1">+(O457-G457)^2</f>
        <v>1.5344264633191627E-9</v>
      </c>
    </row>
    <row r="458" spans="1:19" x14ac:dyDescent="0.2">
      <c r="A458" s="96" t="s">
        <v>168</v>
      </c>
      <c r="B458" s="97" t="s">
        <v>47</v>
      </c>
      <c r="C458" s="98">
        <v>56427.385400000028</v>
      </c>
      <c r="D458" s="98">
        <v>4.0000000000000002E-4</v>
      </c>
      <c r="E458" s="1">
        <f>+(C458-C$7)/C$8</f>
        <v>3402.5334154202023</v>
      </c>
      <c r="F458" s="1">
        <f>ROUND(2*E458,0)/2</f>
        <v>3402.5</v>
      </c>
      <c r="G458" s="1">
        <f>+C458-(C$7+F458*C$8)</f>
        <v>1.4817500028584618E-2</v>
      </c>
      <c r="M458" s="1">
        <f>+G458</f>
        <v>1.4817500028584618E-2</v>
      </c>
      <c r="O458" s="1">
        <f ca="1">+C$11+C$12*$F458</f>
        <v>1.4422313643470535E-2</v>
      </c>
      <c r="Q458" s="74">
        <f>+C458-15018.5</f>
        <v>41408.885400000028</v>
      </c>
      <c r="S458" s="1">
        <f ca="1">+(O458-G458)^2</f>
        <v>1.561722789795367E-7</v>
      </c>
    </row>
    <row r="459" spans="1:19" x14ac:dyDescent="0.2">
      <c r="A459" s="96" t="s">
        <v>168</v>
      </c>
      <c r="B459" s="97" t="s">
        <v>47</v>
      </c>
      <c r="C459" s="98">
        <v>56427.385400000028</v>
      </c>
      <c r="D459" s="98">
        <v>4.0000000000000002E-4</v>
      </c>
      <c r="E459" s="1">
        <f>+(C459-C$7)/C$8</f>
        <v>3402.5334154202023</v>
      </c>
      <c r="F459" s="1">
        <f>ROUND(2*E459,0)/2</f>
        <v>3402.5</v>
      </c>
      <c r="G459" s="1">
        <f>+C459-(C$7+F459*C$8)</f>
        <v>1.4817500028584618E-2</v>
      </c>
      <c r="M459" s="1">
        <f>+G459</f>
        <v>1.4817500028584618E-2</v>
      </c>
      <c r="O459" s="1">
        <f ca="1">+C$11+C$12*$F459</f>
        <v>1.4422313643470535E-2</v>
      </c>
      <c r="Q459" s="74">
        <f>+C459-15018.5</f>
        <v>41408.885400000028</v>
      </c>
      <c r="S459" s="1">
        <f ca="1">+(O459-G459)^2</f>
        <v>1.561722789795367E-7</v>
      </c>
    </row>
    <row r="460" spans="1:19" x14ac:dyDescent="0.2">
      <c r="A460" s="96" t="s">
        <v>168</v>
      </c>
      <c r="B460" s="97" t="s">
        <v>47</v>
      </c>
      <c r="C460" s="98">
        <v>56436.253699999768</v>
      </c>
      <c r="D460" s="98">
        <v>5.0000000000000001E-4</v>
      </c>
      <c r="E460" s="1">
        <f>+(C460-C$7)/C$8</f>
        <v>3422.5326035720541</v>
      </c>
      <c r="F460" s="1">
        <f>ROUND(2*E460,0)/2</f>
        <v>3422.5</v>
      </c>
      <c r="G460" s="1">
        <f>+C460-(C$7+F460*C$8)</f>
        <v>1.4457499768468551E-2</v>
      </c>
      <c r="M460" s="1">
        <f>+G460</f>
        <v>1.4457499768468551E-2</v>
      </c>
      <c r="O460" s="1">
        <f ca="1">+C$11+C$12*$F460</f>
        <v>1.445941491436363E-2</v>
      </c>
      <c r="Q460" s="74">
        <f>+C460-15018.5</f>
        <v>41417.753699999768</v>
      </c>
      <c r="S460" s="1">
        <f ca="1">+(O460-G460)^2</f>
        <v>3.6677837994375872E-12</v>
      </c>
    </row>
    <row r="461" spans="1:19" x14ac:dyDescent="0.2">
      <c r="A461" s="96" t="s">
        <v>168</v>
      </c>
      <c r="B461" s="97" t="s">
        <v>47</v>
      </c>
      <c r="C461" s="98">
        <v>56436.253699999768</v>
      </c>
      <c r="D461" s="98">
        <v>5.0000000000000001E-4</v>
      </c>
      <c r="E461" s="1">
        <f>+(C461-C$7)/C$8</f>
        <v>3422.5326035720541</v>
      </c>
      <c r="F461" s="1">
        <f>ROUND(2*E461,0)/2</f>
        <v>3422.5</v>
      </c>
      <c r="G461" s="1">
        <f>+C461-(C$7+F461*C$8)</f>
        <v>1.4457499768468551E-2</v>
      </c>
      <c r="M461" s="1">
        <f>+G461</f>
        <v>1.4457499768468551E-2</v>
      </c>
      <c r="O461" s="1">
        <f ca="1">+C$11+C$12*$F461</f>
        <v>1.445941491436363E-2</v>
      </c>
      <c r="Q461" s="74">
        <f>+C461-15018.5</f>
        <v>41417.753699999768</v>
      </c>
      <c r="S461" s="1">
        <f ca="1">+(O461-G461)^2</f>
        <v>3.6677837994375872E-12</v>
      </c>
    </row>
    <row r="462" spans="1:19" x14ac:dyDescent="0.2">
      <c r="A462" s="96" t="s">
        <v>168</v>
      </c>
      <c r="B462" s="97" t="s">
        <v>45</v>
      </c>
      <c r="C462" s="98">
        <v>56437.362399999984</v>
      </c>
      <c r="D462" s="98">
        <v>5.0000000000000001E-4</v>
      </c>
      <c r="E462" s="1">
        <f>+(C462-C$7)/C$8</f>
        <v>3425.0328685505633</v>
      </c>
      <c r="F462" s="1">
        <f>ROUND(2*E462,0)/2</f>
        <v>3425</v>
      </c>
      <c r="G462" s="1">
        <f>+C462-(C$7+F462*C$8)</f>
        <v>1.4574999979231507E-2</v>
      </c>
      <c r="M462" s="1">
        <f>+G462</f>
        <v>1.4574999979231507E-2</v>
      </c>
      <c r="O462" s="1">
        <f ca="1">+C$11+C$12*$F462</f>
        <v>1.4464052573225266E-2</v>
      </c>
      <c r="Q462" s="74">
        <f>+C462-15018.5</f>
        <v>41418.862399999984</v>
      </c>
      <c r="S462" s="1">
        <f ca="1">+(O462-G462)^2</f>
        <v>1.2309326899513662E-8</v>
      </c>
    </row>
    <row r="463" spans="1:19" x14ac:dyDescent="0.2">
      <c r="A463" s="96" t="s">
        <v>168</v>
      </c>
      <c r="B463" s="97" t="s">
        <v>45</v>
      </c>
      <c r="C463" s="98">
        <v>56437.362399999984</v>
      </c>
      <c r="D463" s="98">
        <v>5.0000000000000001E-4</v>
      </c>
      <c r="E463" s="1">
        <f>+(C463-C$7)/C$8</f>
        <v>3425.0328685505633</v>
      </c>
      <c r="F463" s="1">
        <f>ROUND(2*E463,0)/2</f>
        <v>3425</v>
      </c>
      <c r="G463" s="1">
        <f>+C463-(C$7+F463*C$8)</f>
        <v>1.4574999979231507E-2</v>
      </c>
      <c r="M463" s="1">
        <f>+G463</f>
        <v>1.4574999979231507E-2</v>
      </c>
      <c r="O463" s="1">
        <f ca="1">+C$11+C$12*$F463</f>
        <v>1.4464052573225266E-2</v>
      </c>
      <c r="Q463" s="74">
        <f>+C463-15018.5</f>
        <v>41418.862399999984</v>
      </c>
      <c r="S463" s="1">
        <f ca="1">+(O463-G463)^2</f>
        <v>1.2309326899513662E-8</v>
      </c>
    </row>
    <row r="464" spans="1:19" x14ac:dyDescent="0.2">
      <c r="A464" s="96" t="s">
        <v>168</v>
      </c>
      <c r="B464" s="97" t="s">
        <v>45</v>
      </c>
      <c r="C464" s="98">
        <v>56449.333300000057</v>
      </c>
      <c r="D464" s="98">
        <v>5.0000000000000001E-4</v>
      </c>
      <c r="E464" s="1">
        <f>+(C464-C$7)/C$8</f>
        <v>3452.0288296091067</v>
      </c>
      <c r="F464" s="1">
        <f>ROUND(2*E464,0)/2</f>
        <v>3452</v>
      </c>
      <c r="G464" s="1">
        <f>+C464-(C$7+F464*C$8)</f>
        <v>1.2784000056853984E-2</v>
      </c>
      <c r="M464" s="1">
        <f>+G464</f>
        <v>1.2784000056853984E-2</v>
      </c>
      <c r="O464" s="1">
        <f ca="1">+C$11+C$12*$F464</f>
        <v>1.4514139288930944E-2</v>
      </c>
      <c r="Q464" s="74">
        <f>+C464-15018.5</f>
        <v>41430.833300000057</v>
      </c>
      <c r="S464" s="1">
        <f ca="1">+(O464-G464)^2</f>
        <v>2.9933817623718544E-6</v>
      </c>
    </row>
    <row r="465" spans="1:19" x14ac:dyDescent="0.2">
      <c r="A465" s="96" t="s">
        <v>168</v>
      </c>
      <c r="B465" s="97" t="s">
        <v>45</v>
      </c>
      <c r="C465" s="98">
        <v>56449.333300000057</v>
      </c>
      <c r="D465" s="98">
        <v>5.0000000000000001E-4</v>
      </c>
      <c r="E465" s="1">
        <f>+(C465-C$7)/C$8</f>
        <v>3452.0288296091067</v>
      </c>
      <c r="F465" s="1">
        <f>ROUND(2*E465,0)/2</f>
        <v>3452</v>
      </c>
      <c r="G465" s="1">
        <f>+C465-(C$7+F465*C$8)</f>
        <v>1.2784000056853984E-2</v>
      </c>
      <c r="M465" s="1">
        <f>+G465</f>
        <v>1.2784000056853984E-2</v>
      </c>
      <c r="O465" s="1">
        <f ca="1">+C$11+C$12*$F465</f>
        <v>1.4514139288930944E-2</v>
      </c>
      <c r="Q465" s="74">
        <f>+C465-15018.5</f>
        <v>41430.833300000057</v>
      </c>
      <c r="S465" s="1">
        <f ca="1">+(O465-G465)^2</f>
        <v>2.9933817623718544E-6</v>
      </c>
    </row>
    <row r="466" spans="1:19" x14ac:dyDescent="0.2">
      <c r="A466" s="96" t="s">
        <v>168</v>
      </c>
      <c r="B466" s="97" t="s">
        <v>45</v>
      </c>
      <c r="C466" s="98">
        <v>56453.326700000092</v>
      </c>
      <c r="D466" s="98">
        <v>5.9999999999999995E-4</v>
      </c>
      <c r="E466" s="1">
        <f>+(C466-C$7)/C$8</f>
        <v>3461.034474204876</v>
      </c>
      <c r="F466" s="1">
        <f>ROUND(2*E466,0)/2</f>
        <v>3461</v>
      </c>
      <c r="G466" s="1">
        <f>+C466-(C$7+F466*C$8)</f>
        <v>1.5287000089301728E-2</v>
      </c>
      <c r="M466" s="1">
        <f>+G466</f>
        <v>1.5287000089301728E-2</v>
      </c>
      <c r="O466" s="1">
        <f ca="1">+C$11+C$12*$F466</f>
        <v>1.4530834860832835E-2</v>
      </c>
      <c r="Q466" s="74">
        <f>+C466-15018.5</f>
        <v>41434.826700000092</v>
      </c>
      <c r="S466" s="1">
        <f ca="1">+(O466-G466)^2</f>
        <v>5.7178585274541271E-7</v>
      </c>
    </row>
    <row r="467" spans="1:19" x14ac:dyDescent="0.2">
      <c r="A467" s="96" t="s">
        <v>168</v>
      </c>
      <c r="B467" s="97" t="s">
        <v>45</v>
      </c>
      <c r="C467" s="98">
        <v>56453.326700000092</v>
      </c>
      <c r="D467" s="98">
        <v>5.9999999999999995E-4</v>
      </c>
      <c r="E467" s="1">
        <f>+(C467-C$7)/C$8</f>
        <v>3461.034474204876</v>
      </c>
      <c r="F467" s="1">
        <f>ROUND(2*E467,0)/2</f>
        <v>3461</v>
      </c>
      <c r="G467" s="1">
        <f>+C467-(C$7+F467*C$8)</f>
        <v>1.5287000089301728E-2</v>
      </c>
      <c r="M467" s="1">
        <f>+G467</f>
        <v>1.5287000089301728E-2</v>
      </c>
      <c r="O467" s="1">
        <f ca="1">+C$11+C$12*$F467</f>
        <v>1.4530834860832835E-2</v>
      </c>
      <c r="Q467" s="74">
        <f>+C467-15018.5</f>
        <v>41434.826700000092</v>
      </c>
      <c r="S467" s="1">
        <f ca="1">+(O467-G467)^2</f>
        <v>5.7178585274541271E-7</v>
      </c>
    </row>
    <row r="468" spans="1:19" x14ac:dyDescent="0.2">
      <c r="A468" s="96" t="s">
        <v>168</v>
      </c>
      <c r="B468" s="97" t="s">
        <v>47</v>
      </c>
      <c r="C468" s="98">
        <v>56455.322300000116</v>
      </c>
      <c r="D468" s="98">
        <v>4.0000000000000002E-4</v>
      </c>
      <c r="E468" s="1">
        <f>+(C468-C$7)/C$8</f>
        <v>3465.5348158574452</v>
      </c>
      <c r="F468" s="1">
        <f>ROUND(2*E468,0)/2</f>
        <v>3465.5</v>
      </c>
      <c r="G468" s="1">
        <f>+C468-(C$7+F468*C$8)</f>
        <v>1.5438500115124043E-2</v>
      </c>
      <c r="M468" s="1">
        <f>+G468</f>
        <v>1.5438500115124043E-2</v>
      </c>
      <c r="O468" s="1">
        <f ca="1">+C$11+C$12*$F468</f>
        <v>1.4539182646783781E-2</v>
      </c>
      <c r="Q468" s="74">
        <f>+C468-15018.5</f>
        <v>41436.822300000116</v>
      </c>
      <c r="S468" s="1">
        <f ca="1">+(O468-G468)^2</f>
        <v>8.0877190886193919E-7</v>
      </c>
    </row>
    <row r="469" spans="1:19" x14ac:dyDescent="0.2">
      <c r="A469" s="96" t="s">
        <v>168</v>
      </c>
      <c r="B469" s="97" t="s">
        <v>47</v>
      </c>
      <c r="C469" s="98">
        <v>56455.322300000116</v>
      </c>
      <c r="D469" s="98">
        <v>4.0000000000000002E-4</v>
      </c>
      <c r="E469" s="1">
        <f>+(C469-C$7)/C$8</f>
        <v>3465.5348158574452</v>
      </c>
      <c r="F469" s="1">
        <f>ROUND(2*E469,0)/2</f>
        <v>3465.5</v>
      </c>
      <c r="G469" s="1">
        <f>+C469-(C$7+F469*C$8)</f>
        <v>1.5438500115124043E-2</v>
      </c>
      <c r="M469" s="1">
        <f>+G469</f>
        <v>1.5438500115124043E-2</v>
      </c>
      <c r="O469" s="1">
        <f ca="1">+C$11+C$12*$F469</f>
        <v>1.4539182646783781E-2</v>
      </c>
      <c r="Q469" s="74">
        <f>+C469-15018.5</f>
        <v>41436.822300000116</v>
      </c>
      <c r="S469" s="1">
        <f ca="1">+(O469-G469)^2</f>
        <v>8.0877190886193919E-7</v>
      </c>
    </row>
    <row r="470" spans="1:19" x14ac:dyDescent="0.2">
      <c r="A470" s="96" t="s">
        <v>168</v>
      </c>
      <c r="B470" s="97" t="s">
        <v>47</v>
      </c>
      <c r="C470" s="98">
        <v>56657.526500000153</v>
      </c>
      <c r="D470" s="98">
        <v>2.0000000000000001E-4</v>
      </c>
      <c r="E470" s="1">
        <f>+(C470-C$7)/C$8</f>
        <v>3921.532001452646</v>
      </c>
      <c r="F470" s="1">
        <f>ROUND(2*E470,0)/2</f>
        <v>3921.5</v>
      </c>
      <c r="G470" s="1">
        <f>+C470-(C$7+F470*C$8)</f>
        <v>1.4190500151016749E-2</v>
      </c>
      <c r="M470" s="1">
        <f>+G470</f>
        <v>1.4190500151016749E-2</v>
      </c>
      <c r="O470" s="1">
        <f ca="1">+C$11+C$12*$F470</f>
        <v>1.5385091623146325E-2</v>
      </c>
      <c r="Q470" s="74">
        <f>+C470-15018.5</f>
        <v>41639.026500000153</v>
      </c>
      <c r="S470" s="1">
        <f ca="1">+(O470-G470)^2</f>
        <v>1.4270487852847052E-6</v>
      </c>
    </row>
    <row r="471" spans="1:19" x14ac:dyDescent="0.2">
      <c r="A471" s="96" t="s">
        <v>168</v>
      </c>
      <c r="B471" s="97" t="s">
        <v>47</v>
      </c>
      <c r="C471" s="98">
        <v>56657.526500000153</v>
      </c>
      <c r="D471" s="98">
        <v>2.0000000000000001E-4</v>
      </c>
      <c r="E471" s="1">
        <f>+(C471-C$7)/C$8</f>
        <v>3921.532001452646</v>
      </c>
      <c r="F471" s="1">
        <f>ROUND(2*E471,0)/2</f>
        <v>3921.5</v>
      </c>
      <c r="G471" s="1">
        <f>+C471-(C$7+F471*C$8)</f>
        <v>1.4190500151016749E-2</v>
      </c>
      <c r="M471" s="1">
        <f>+G471</f>
        <v>1.4190500151016749E-2</v>
      </c>
      <c r="O471" s="1">
        <f ca="1">+C$11+C$12*$F471</f>
        <v>1.5385091623146325E-2</v>
      </c>
      <c r="Q471" s="74">
        <f>+C471-15018.5</f>
        <v>41639.026500000153</v>
      </c>
      <c r="S471" s="1">
        <f ca="1">+(O471-G471)^2</f>
        <v>1.4270487852847052E-6</v>
      </c>
    </row>
    <row r="472" spans="1:19" x14ac:dyDescent="0.2">
      <c r="A472" s="96" t="s">
        <v>168</v>
      </c>
      <c r="B472" s="97" t="s">
        <v>45</v>
      </c>
      <c r="C472" s="98">
        <v>56671.495600000024</v>
      </c>
      <c r="D472" s="98">
        <v>2.9999999999999997E-4</v>
      </c>
      <c r="E472" s="1">
        <f>+(C472-C$7)/C$8</f>
        <v>3953.0341675067534</v>
      </c>
      <c r="F472" s="1">
        <f>ROUND(2*E472,0)/2</f>
        <v>3953</v>
      </c>
      <c r="G472" s="1">
        <f>+C472-(C$7+F472*C$8)</f>
        <v>1.5151000021432992E-2</v>
      </c>
      <c r="M472" s="1">
        <f>+G472</f>
        <v>1.5151000021432992E-2</v>
      </c>
      <c r="O472" s="1">
        <f ca="1">+C$11+C$12*$F472</f>
        <v>1.5443526124802948E-2</v>
      </c>
      <c r="Q472" s="74">
        <f>+C472-15018.5</f>
        <v>41652.995600000024</v>
      </c>
      <c r="S472" s="1">
        <f ca="1">+(O472-G472)^2</f>
        <v>8.5571521152810319E-8</v>
      </c>
    </row>
    <row r="473" spans="1:19" x14ac:dyDescent="0.2">
      <c r="A473" s="96" t="s">
        <v>168</v>
      </c>
      <c r="B473" s="97" t="s">
        <v>45</v>
      </c>
      <c r="C473" s="98">
        <v>56671.495600000024</v>
      </c>
      <c r="D473" s="98">
        <v>2.9999999999999997E-4</v>
      </c>
      <c r="E473" s="1">
        <f>+(C473-C$7)/C$8</f>
        <v>3953.0341675067534</v>
      </c>
      <c r="F473" s="1">
        <f>ROUND(2*E473,0)/2</f>
        <v>3953</v>
      </c>
      <c r="G473" s="1">
        <f>+C473-(C$7+F473*C$8)</f>
        <v>1.5151000021432992E-2</v>
      </c>
      <c r="M473" s="1">
        <f>+G473</f>
        <v>1.5151000021432992E-2</v>
      </c>
      <c r="O473" s="1">
        <f ca="1">+C$11+C$12*$F473</f>
        <v>1.5443526124802948E-2</v>
      </c>
      <c r="Q473" s="74">
        <f>+C473-15018.5</f>
        <v>41652.995600000024</v>
      </c>
      <c r="S473" s="1">
        <f ca="1">+(O473-G473)^2</f>
        <v>8.5571521152810319E-8</v>
      </c>
    </row>
    <row r="474" spans="1:19" x14ac:dyDescent="0.2">
      <c r="A474" s="96" t="s">
        <v>168</v>
      </c>
      <c r="B474" s="97" t="s">
        <v>47</v>
      </c>
      <c r="C474" s="98">
        <v>56673.490999999922</v>
      </c>
      <c r="D474" s="98">
        <v>4.0000000000000002E-4</v>
      </c>
      <c r="E474" s="1">
        <f>+(C474-C$7)/C$8</f>
        <v>3957.5340581326154</v>
      </c>
      <c r="F474" s="1">
        <f>ROUND(2*E474,0)/2</f>
        <v>3957.5</v>
      </c>
      <c r="G474" s="1">
        <f>+C474-(C$7+F474*C$8)</f>
        <v>1.5102499921340495E-2</v>
      </c>
      <c r="M474" s="1">
        <f>+G474</f>
        <v>1.5102499921340495E-2</v>
      </c>
      <c r="O474" s="1">
        <f ca="1">+C$11+C$12*$F474</f>
        <v>1.5451873910753894E-2</v>
      </c>
      <c r="Q474" s="74">
        <f>+C474-15018.5</f>
        <v>41654.990999999922</v>
      </c>
      <c r="S474" s="1">
        <f ca="1">+(O474-G474)^2</f>
        <v>1.2206218447863347E-7</v>
      </c>
    </row>
    <row r="475" spans="1:19" x14ac:dyDescent="0.2">
      <c r="A475" s="96" t="s">
        <v>168</v>
      </c>
      <c r="B475" s="97" t="s">
        <v>47</v>
      </c>
      <c r="C475" s="98">
        <v>56673.490999999922</v>
      </c>
      <c r="D475" s="98">
        <v>4.0000000000000002E-4</v>
      </c>
      <c r="E475" s="1">
        <f>+(C475-C$7)/C$8</f>
        <v>3957.5340581326154</v>
      </c>
      <c r="F475" s="1">
        <f>ROUND(2*E475,0)/2</f>
        <v>3957.5</v>
      </c>
      <c r="G475" s="1">
        <f>+C475-(C$7+F475*C$8)</f>
        <v>1.5102499921340495E-2</v>
      </c>
      <c r="M475" s="1">
        <f>+G475</f>
        <v>1.5102499921340495E-2</v>
      </c>
      <c r="O475" s="1">
        <f ca="1">+C$11+C$12*$F475</f>
        <v>1.5451873910753894E-2</v>
      </c>
      <c r="Q475" s="74">
        <f>+C475-15018.5</f>
        <v>41654.990999999922</v>
      </c>
      <c r="S475" s="1">
        <f ca="1">+(O475-G475)^2</f>
        <v>1.2206218447863347E-7</v>
      </c>
    </row>
    <row r="476" spans="1:19" x14ac:dyDescent="0.2">
      <c r="A476" s="96" t="s">
        <v>168</v>
      </c>
      <c r="B476" s="97" t="s">
        <v>45</v>
      </c>
      <c r="C476" s="98">
        <v>56674.599899999797</v>
      </c>
      <c r="D476" s="98">
        <v>5.0000000000000001E-4</v>
      </c>
      <c r="E476" s="1">
        <f>+(C476-C$7)/C$8</f>
        <v>3960.0347741367823</v>
      </c>
      <c r="F476" s="1">
        <f>ROUND(2*E476,0)/2</f>
        <v>3960</v>
      </c>
      <c r="G476" s="1">
        <f>+C476-(C$7+F476*C$8)</f>
        <v>1.5419999792356975E-2</v>
      </c>
      <c r="M476" s="1">
        <f>+G476</f>
        <v>1.5419999792356975E-2</v>
      </c>
      <c r="O476" s="1">
        <f ca="1">+C$11+C$12*$F476</f>
        <v>1.5456511569615531E-2</v>
      </c>
      <c r="Q476" s="74">
        <f>+C476-15018.5</f>
        <v>41656.099899999797</v>
      </c>
      <c r="S476" s="1">
        <f ca="1">+(O476-G476)^2</f>
        <v>1.3331098785783791E-9</v>
      </c>
    </row>
    <row r="477" spans="1:19" x14ac:dyDescent="0.2">
      <c r="A477" s="96" t="s">
        <v>168</v>
      </c>
      <c r="B477" s="97" t="s">
        <v>45</v>
      </c>
      <c r="C477" s="98">
        <v>56674.599899999797</v>
      </c>
      <c r="D477" s="98">
        <v>5.0000000000000001E-4</v>
      </c>
      <c r="E477" s="1">
        <f>+(C477-C$7)/C$8</f>
        <v>3960.0347741367823</v>
      </c>
      <c r="F477" s="1">
        <f>ROUND(2*E477,0)/2</f>
        <v>3960</v>
      </c>
      <c r="G477" s="1">
        <f>+C477-(C$7+F477*C$8)</f>
        <v>1.5419999792356975E-2</v>
      </c>
      <c r="M477" s="1">
        <f>+G477</f>
        <v>1.5419999792356975E-2</v>
      </c>
      <c r="O477" s="1">
        <f ca="1">+C$11+C$12*$F477</f>
        <v>1.5456511569615531E-2</v>
      </c>
      <c r="Q477" s="74">
        <f>+C477-15018.5</f>
        <v>41656.099899999797</v>
      </c>
      <c r="S477" s="1">
        <f ca="1">+(O477-G477)^2</f>
        <v>1.3331098785783791E-9</v>
      </c>
    </row>
    <row r="478" spans="1:19" x14ac:dyDescent="0.2">
      <c r="A478" s="96" t="s">
        <v>168</v>
      </c>
      <c r="B478" s="97" t="s">
        <v>45</v>
      </c>
      <c r="C478" s="98">
        <v>56683.467000000179</v>
      </c>
      <c r="D478" s="98">
        <v>2.9999999999999997E-4</v>
      </c>
      <c r="E478" s="1">
        <f>+(C478-C$7)/C$8</f>
        <v>3980.03125613154</v>
      </c>
      <c r="F478" s="1">
        <f>ROUND(2*E478,0)/2</f>
        <v>3980</v>
      </c>
      <c r="G478" s="1">
        <f>+C478-(C$7+F478*C$8)</f>
        <v>1.3860000173735898E-2</v>
      </c>
      <c r="M478" s="1">
        <f>+G478</f>
        <v>1.3860000173735898E-2</v>
      </c>
      <c r="O478" s="1">
        <f ca="1">+C$11+C$12*$F478</f>
        <v>1.5493612840508625E-2</v>
      </c>
      <c r="Q478" s="74">
        <f>+C478-15018.5</f>
        <v>41664.967000000179</v>
      </c>
      <c r="S478" s="1">
        <f ca="1">+(O478-G478)^2</f>
        <v>2.6686903450403005E-6</v>
      </c>
    </row>
    <row r="479" spans="1:19" x14ac:dyDescent="0.2">
      <c r="A479" s="96" t="s">
        <v>168</v>
      </c>
      <c r="B479" s="97" t="s">
        <v>45</v>
      </c>
      <c r="C479" s="98">
        <v>56683.467000000179</v>
      </c>
      <c r="D479" s="98">
        <v>2.9999999999999997E-4</v>
      </c>
      <c r="E479" s="1">
        <f>+(C479-C$7)/C$8</f>
        <v>3980.03125613154</v>
      </c>
      <c r="F479" s="1">
        <f>ROUND(2*E479,0)/2</f>
        <v>3980</v>
      </c>
      <c r="G479" s="1">
        <f>+C479-(C$7+F479*C$8)</f>
        <v>1.3860000173735898E-2</v>
      </c>
      <c r="M479" s="1">
        <f>+G479</f>
        <v>1.3860000173735898E-2</v>
      </c>
      <c r="O479" s="1">
        <f ca="1">+C$11+C$12*$F479</f>
        <v>1.5493612840508625E-2</v>
      </c>
      <c r="Q479" s="74">
        <f>+C479-15018.5</f>
        <v>41664.967000000179</v>
      </c>
      <c r="S479" s="1">
        <f ca="1">+(O479-G479)^2</f>
        <v>2.6686903450403005E-6</v>
      </c>
    </row>
    <row r="480" spans="1:19" x14ac:dyDescent="0.2">
      <c r="A480" s="96" t="s">
        <v>168</v>
      </c>
      <c r="B480" s="97" t="s">
        <v>45</v>
      </c>
      <c r="C480" s="98">
        <v>56691.449299999978</v>
      </c>
      <c r="D480" s="98">
        <v>2.0000000000000001E-4</v>
      </c>
      <c r="E480" s="1">
        <f>+(C480-C$7)/C$8</f>
        <v>3998.0323972279393</v>
      </c>
      <c r="F480" s="1">
        <f>ROUND(2*E480,0)/2</f>
        <v>3998</v>
      </c>
      <c r="G480" s="1">
        <f>+C480-(C$7+F480*C$8)</f>
        <v>1.4365999973961152E-2</v>
      </c>
      <c r="M480" s="1">
        <f>+G480</f>
        <v>1.4365999973961152E-2</v>
      </c>
      <c r="O480" s="1">
        <f ca="1">+C$11+C$12*$F480</f>
        <v>1.5527003984312409E-2</v>
      </c>
      <c r="Q480" s="74">
        <f>+C480-15018.5</f>
        <v>41672.949299999978</v>
      </c>
      <c r="S480" s="1">
        <f ca="1">+(O480-G480)^2</f>
        <v>1.3479303120517004E-6</v>
      </c>
    </row>
    <row r="481" spans="1:19" x14ac:dyDescent="0.2">
      <c r="A481" s="96" t="s">
        <v>168</v>
      </c>
      <c r="B481" s="97" t="s">
        <v>45</v>
      </c>
      <c r="C481" s="98">
        <v>56691.449299999978</v>
      </c>
      <c r="D481" s="98">
        <v>2.0000000000000001E-4</v>
      </c>
      <c r="E481" s="1">
        <f>+(C481-C$7)/C$8</f>
        <v>3998.0323972279393</v>
      </c>
      <c r="F481" s="1">
        <f>ROUND(2*E481,0)/2</f>
        <v>3998</v>
      </c>
      <c r="G481" s="1">
        <f>+C481-(C$7+F481*C$8)</f>
        <v>1.4365999973961152E-2</v>
      </c>
      <c r="M481" s="1">
        <f>+G481</f>
        <v>1.4365999973961152E-2</v>
      </c>
      <c r="O481" s="1">
        <f ca="1">+C$11+C$12*$F481</f>
        <v>1.5527003984312409E-2</v>
      </c>
      <c r="Q481" s="74">
        <f>+C481-15018.5</f>
        <v>41672.949299999978</v>
      </c>
      <c r="S481" s="1">
        <f ca="1">+(O481-G481)^2</f>
        <v>1.3479303120517004E-6</v>
      </c>
    </row>
    <row r="482" spans="1:19" x14ac:dyDescent="0.2">
      <c r="A482" s="96" t="s">
        <v>168</v>
      </c>
      <c r="B482" s="97" t="s">
        <v>47</v>
      </c>
      <c r="C482" s="98">
        <v>56696.552000000142</v>
      </c>
      <c r="D482" s="98">
        <v>2.9999999999999997E-4</v>
      </c>
      <c r="E482" s="1">
        <f>+(C482-C$7)/C$8</f>
        <v>4009.5396598812895</v>
      </c>
      <c r="F482" s="1">
        <f>ROUND(2*E482,0)/2</f>
        <v>4009.5</v>
      </c>
      <c r="G482" s="1">
        <f>+C482-(C$7+F482*C$8)</f>
        <v>1.7586500136530958E-2</v>
      </c>
      <c r="M482" s="1">
        <f>+G482</f>
        <v>1.7586500136530958E-2</v>
      </c>
      <c r="O482" s="1">
        <f ca="1">+C$11+C$12*$F482</f>
        <v>1.5548337215075939E-2</v>
      </c>
      <c r="Q482" s="74">
        <f>+C482-15018.5</f>
        <v>41678.052000000142</v>
      </c>
      <c r="S482" s="1">
        <f ca="1">+(O482-G482)^2</f>
        <v>4.1541080943940597E-6</v>
      </c>
    </row>
    <row r="483" spans="1:19" x14ac:dyDescent="0.2">
      <c r="A483" s="96" t="s">
        <v>168</v>
      </c>
      <c r="B483" s="97" t="s">
        <v>47</v>
      </c>
      <c r="C483" s="98">
        <v>56696.552000000142</v>
      </c>
      <c r="D483" s="98">
        <v>2.9999999999999997E-4</v>
      </c>
      <c r="E483" s="1">
        <f>+(C483-C$7)/C$8</f>
        <v>4009.5396598812895</v>
      </c>
      <c r="F483" s="1">
        <f>ROUND(2*E483,0)/2</f>
        <v>4009.5</v>
      </c>
      <c r="G483" s="1">
        <f>+C483-(C$7+F483*C$8)</f>
        <v>1.7586500136530958E-2</v>
      </c>
      <c r="M483" s="1">
        <f>+G483</f>
        <v>1.7586500136530958E-2</v>
      </c>
      <c r="O483" s="1">
        <f ca="1">+C$11+C$12*$F483</f>
        <v>1.5548337215075939E-2</v>
      </c>
      <c r="Q483" s="74">
        <f>+C483-15018.5</f>
        <v>41678.052000000142</v>
      </c>
      <c r="S483" s="1">
        <f ca="1">+(O483-G483)^2</f>
        <v>4.1541080943940597E-6</v>
      </c>
    </row>
    <row r="484" spans="1:19" x14ac:dyDescent="0.2">
      <c r="A484" s="96" t="s">
        <v>168</v>
      </c>
      <c r="B484" s="97" t="s">
        <v>47</v>
      </c>
      <c r="C484" s="98">
        <v>56697.437799999956</v>
      </c>
      <c r="D484" s="98">
        <v>2.9999999999999997E-4</v>
      </c>
      <c r="E484" s="1">
        <f>+(C484-C$7)/C$8</f>
        <v>4011.5372559100347</v>
      </c>
      <c r="F484" s="1">
        <f>ROUND(2*E484,0)/2</f>
        <v>4011.5</v>
      </c>
      <c r="G484" s="1">
        <f>+C484-(C$7+F484*C$8)</f>
        <v>1.6520499957550783E-2</v>
      </c>
      <c r="M484" s="1">
        <f>+G484</f>
        <v>1.6520499957550783E-2</v>
      </c>
      <c r="O484" s="1">
        <f ca="1">+C$11+C$12*$F484</f>
        <v>1.5552047342165247E-2</v>
      </c>
      <c r="Q484" s="74">
        <f>+C484-15018.5</f>
        <v>41678.937799999956</v>
      </c>
      <c r="S484" s="1">
        <f ca="1">+(O484-G484)^2</f>
        <v>9.3790046824708454E-7</v>
      </c>
    </row>
    <row r="485" spans="1:19" x14ac:dyDescent="0.2">
      <c r="A485" s="96" t="s">
        <v>168</v>
      </c>
      <c r="B485" s="97" t="s">
        <v>47</v>
      </c>
      <c r="C485" s="98">
        <v>56697.437799999956</v>
      </c>
      <c r="D485" s="98">
        <v>2.9999999999999997E-4</v>
      </c>
      <c r="E485" s="1">
        <f>+(C485-C$7)/C$8</f>
        <v>4011.5372559100347</v>
      </c>
      <c r="F485" s="1">
        <f>ROUND(2*E485,0)/2</f>
        <v>4011.5</v>
      </c>
      <c r="G485" s="1">
        <f>+C485-(C$7+F485*C$8)</f>
        <v>1.6520499957550783E-2</v>
      </c>
      <c r="M485" s="1">
        <f>+G485</f>
        <v>1.6520499957550783E-2</v>
      </c>
      <c r="O485" s="1">
        <f ca="1">+C$11+C$12*$F485</f>
        <v>1.5552047342165247E-2</v>
      </c>
      <c r="Q485" s="74">
        <f>+C485-15018.5</f>
        <v>41678.937799999956</v>
      </c>
      <c r="S485" s="1">
        <f ca="1">+(O485-G485)^2</f>
        <v>9.3790046824708454E-7</v>
      </c>
    </row>
    <row r="486" spans="1:19" x14ac:dyDescent="0.2">
      <c r="A486" s="96" t="s">
        <v>168</v>
      </c>
      <c r="B486" s="97" t="s">
        <v>47</v>
      </c>
      <c r="C486" s="98">
        <v>56700.540899999905</v>
      </c>
      <c r="D486" s="98">
        <v>2.9999999999999997E-4</v>
      </c>
      <c r="E486" s="1">
        <f>+(C486-C$7)/C$8</f>
        <v>4018.5351563819195</v>
      </c>
      <c r="F486" s="1">
        <f>ROUND(2*E486,0)/2</f>
        <v>4018.5</v>
      </c>
      <c r="G486" s="1">
        <f>+C486-(C$7+F486*C$8)</f>
        <v>1.5589499904308468E-2</v>
      </c>
      <c r="M486" s="1">
        <f>+G486</f>
        <v>1.5589499904308468E-2</v>
      </c>
      <c r="O486" s="1">
        <f ca="1">+C$11+C$12*$F486</f>
        <v>1.556503278697783E-2</v>
      </c>
      <c r="Q486" s="74">
        <f>+C486-15018.5</f>
        <v>41682.040899999905</v>
      </c>
      <c r="S486" s="1">
        <f ca="1">+(O486-G486)^2</f>
        <v>5.9863983047123082E-10</v>
      </c>
    </row>
    <row r="487" spans="1:19" x14ac:dyDescent="0.2">
      <c r="A487" s="96" t="s">
        <v>168</v>
      </c>
      <c r="B487" s="97" t="s">
        <v>47</v>
      </c>
      <c r="C487" s="98">
        <v>56700.540899999905</v>
      </c>
      <c r="D487" s="98">
        <v>2.9999999999999997E-4</v>
      </c>
      <c r="E487" s="1">
        <f>+(C487-C$7)/C$8</f>
        <v>4018.5351563819195</v>
      </c>
      <c r="F487" s="1">
        <f>ROUND(2*E487,0)/2</f>
        <v>4018.5</v>
      </c>
      <c r="G487" s="1">
        <f>+C487-(C$7+F487*C$8)</f>
        <v>1.5589499904308468E-2</v>
      </c>
      <c r="M487" s="1">
        <f>+G487</f>
        <v>1.5589499904308468E-2</v>
      </c>
      <c r="O487" s="1">
        <f ca="1">+C$11+C$12*$F487</f>
        <v>1.556503278697783E-2</v>
      </c>
      <c r="Q487" s="74">
        <f>+C487-15018.5</f>
        <v>41682.040899999905</v>
      </c>
      <c r="S487" s="1">
        <f ca="1">+(O487-G487)^2</f>
        <v>5.9863983047123082E-10</v>
      </c>
    </row>
    <row r="488" spans="1:19" x14ac:dyDescent="0.2">
      <c r="A488" s="96" t="s">
        <v>168</v>
      </c>
      <c r="B488" s="97" t="s">
        <v>45</v>
      </c>
      <c r="C488" s="98">
        <v>56711.404600000009</v>
      </c>
      <c r="D488" s="98">
        <v>2.0000000000000001E-4</v>
      </c>
      <c r="E488" s="1">
        <f>+(C488-C$7)/C$8</f>
        <v>4043.0342351606832</v>
      </c>
      <c r="F488" s="1">
        <f>ROUND(2*E488,0)/2</f>
        <v>4043</v>
      </c>
      <c r="G488" s="1">
        <f>+C488-(C$7+F488*C$8)</f>
        <v>1.5181000009761192E-2</v>
      </c>
      <c r="M488" s="1">
        <f>+G488</f>
        <v>1.5181000009761192E-2</v>
      </c>
      <c r="O488" s="1">
        <f ca="1">+C$11+C$12*$F488</f>
        <v>1.5610481843821871E-2</v>
      </c>
      <c r="Q488" s="74">
        <f>+C488-15018.5</f>
        <v>41692.904600000009</v>
      </c>
      <c r="S488" s="1">
        <f ca="1">+(O488-G488)^2</f>
        <v>1.8445464578812446E-7</v>
      </c>
    </row>
    <row r="489" spans="1:19" x14ac:dyDescent="0.2">
      <c r="A489" s="96" t="s">
        <v>168</v>
      </c>
      <c r="B489" s="97" t="s">
        <v>45</v>
      </c>
      <c r="C489" s="98">
        <v>56711.404600000009</v>
      </c>
      <c r="D489" s="98">
        <v>2.0000000000000001E-4</v>
      </c>
      <c r="E489" s="1">
        <f>+(C489-C$7)/C$8</f>
        <v>4043.0342351606832</v>
      </c>
      <c r="F489" s="1">
        <f>ROUND(2*E489,0)/2</f>
        <v>4043</v>
      </c>
      <c r="G489" s="1">
        <f>+C489-(C$7+F489*C$8)</f>
        <v>1.5181000009761192E-2</v>
      </c>
      <c r="M489" s="1">
        <f>+G489</f>
        <v>1.5181000009761192E-2</v>
      </c>
      <c r="O489" s="1">
        <f ca="1">+C$11+C$12*$F489</f>
        <v>1.5610481843821871E-2</v>
      </c>
      <c r="Q489" s="74">
        <f>+C489-15018.5</f>
        <v>41692.904600000009</v>
      </c>
      <c r="S489" s="1">
        <f ca="1">+(O489-G489)^2</f>
        <v>1.8445464578812446E-7</v>
      </c>
    </row>
    <row r="490" spans="1:19" x14ac:dyDescent="0.2">
      <c r="A490" s="96" t="s">
        <v>168</v>
      </c>
      <c r="B490" s="97" t="s">
        <v>47</v>
      </c>
      <c r="C490" s="98">
        <v>56713.397299999837</v>
      </c>
      <c r="D490" s="98">
        <v>1.6000000000000001E-3</v>
      </c>
      <c r="E490" s="1">
        <f>+(C490-C$7)/C$8</f>
        <v>4047.528036929672</v>
      </c>
      <c r="F490" s="1">
        <f>ROUND(2*E490,0)/2</f>
        <v>4047.5</v>
      </c>
      <c r="G490" s="1">
        <f>+C490-(C$7+F490*C$8)</f>
        <v>1.243249983235728E-2</v>
      </c>
      <c r="M490" s="1">
        <f>+G490</f>
        <v>1.243249983235728E-2</v>
      </c>
      <c r="O490" s="1">
        <f ca="1">+C$11+C$12*$F490</f>
        <v>1.5618829629772818E-2</v>
      </c>
      <c r="Q490" s="74">
        <f>+C490-15018.5</f>
        <v>41694.897299999837</v>
      </c>
      <c r="S490" s="1">
        <f ca="1">+(O490-G490)^2</f>
        <v>1.0152697577898144E-5</v>
      </c>
    </row>
    <row r="491" spans="1:19" x14ac:dyDescent="0.2">
      <c r="A491" s="96" t="s">
        <v>168</v>
      </c>
      <c r="B491" s="97" t="s">
        <v>47</v>
      </c>
      <c r="C491" s="98">
        <v>56713.397299999837</v>
      </c>
      <c r="D491" s="98">
        <v>1.6000000000000001E-3</v>
      </c>
      <c r="E491" s="1">
        <f>+(C491-C$7)/C$8</f>
        <v>4047.528036929672</v>
      </c>
      <c r="F491" s="1">
        <f>ROUND(2*E491,0)/2</f>
        <v>4047.5</v>
      </c>
      <c r="G491" s="1">
        <f>+C491-(C$7+F491*C$8)</f>
        <v>1.243249983235728E-2</v>
      </c>
      <c r="M491" s="1">
        <f>+G491</f>
        <v>1.243249983235728E-2</v>
      </c>
      <c r="O491" s="1">
        <f ca="1">+C$11+C$12*$F491</f>
        <v>1.5618829629772818E-2</v>
      </c>
      <c r="Q491" s="74">
        <f>+C491-15018.5</f>
        <v>41694.897299999837</v>
      </c>
      <c r="S491" s="1">
        <f ca="1">+(O491-G491)^2</f>
        <v>1.0152697577898144E-5</v>
      </c>
    </row>
    <row r="492" spans="1:19" x14ac:dyDescent="0.2">
      <c r="A492" s="96" t="s">
        <v>168</v>
      </c>
      <c r="B492" s="97" t="s">
        <v>45</v>
      </c>
      <c r="C492" s="98">
        <v>56715.396199999843</v>
      </c>
      <c r="D492" s="98">
        <v>2.0000000000000001E-4</v>
      </c>
      <c r="E492" s="1">
        <f>+(C492-C$7)/C$8</f>
        <v>4052.0358205181869</v>
      </c>
      <c r="F492" s="1">
        <f>ROUND(2*E492,0)/2</f>
        <v>4052</v>
      </c>
      <c r="G492" s="1">
        <f>+C492-(C$7+F492*C$8)</f>
        <v>1.5883999840298202E-2</v>
      </c>
      <c r="M492" s="1">
        <f>+G492</f>
        <v>1.5883999840298202E-2</v>
      </c>
      <c r="O492" s="1">
        <f ca="1">+C$11+C$12*$F492</f>
        <v>1.5627177415723763E-2</v>
      </c>
      <c r="Q492" s="74">
        <f>+C492-15018.5</f>
        <v>41696.896199999843</v>
      </c>
      <c r="S492" s="1">
        <f ca="1">+(O492-G492)^2</f>
        <v>6.5957757764293107E-8</v>
      </c>
    </row>
    <row r="493" spans="1:19" x14ac:dyDescent="0.2">
      <c r="A493" s="96" t="s">
        <v>168</v>
      </c>
      <c r="B493" s="97" t="s">
        <v>45</v>
      </c>
      <c r="C493" s="98">
        <v>56715.396199999843</v>
      </c>
      <c r="D493" s="98">
        <v>2.0000000000000001E-4</v>
      </c>
      <c r="E493" s="1">
        <f>+(C493-C$7)/C$8</f>
        <v>4052.0358205181869</v>
      </c>
      <c r="F493" s="1">
        <f>ROUND(2*E493,0)/2</f>
        <v>4052</v>
      </c>
      <c r="G493" s="1">
        <f>+C493-(C$7+F493*C$8)</f>
        <v>1.5883999840298202E-2</v>
      </c>
      <c r="M493" s="1">
        <f>+G493</f>
        <v>1.5883999840298202E-2</v>
      </c>
      <c r="O493" s="1">
        <f ca="1">+C$11+C$12*$F493</f>
        <v>1.5627177415723763E-2</v>
      </c>
      <c r="Q493" s="74">
        <f>+C493-15018.5</f>
        <v>41696.896199999843</v>
      </c>
      <c r="S493" s="1">
        <f ca="1">+(O493-G493)^2</f>
        <v>6.5957757764293107E-8</v>
      </c>
    </row>
    <row r="494" spans="1:19" x14ac:dyDescent="0.2">
      <c r="A494" s="96" t="s">
        <v>168</v>
      </c>
      <c r="B494" s="97" t="s">
        <v>47</v>
      </c>
      <c r="C494" s="98">
        <v>56715.61530000018</v>
      </c>
      <c r="D494" s="98">
        <v>6.9999999999999999E-4</v>
      </c>
      <c r="E494" s="1">
        <f>+(C494-C$7)/C$8</f>
        <v>4052.5299199657625</v>
      </c>
      <c r="F494" s="1">
        <f>ROUND(2*E494,0)/2</f>
        <v>4052.5</v>
      </c>
      <c r="G494" s="1">
        <f>+C494-(C$7+F494*C$8)</f>
        <v>1.3267500180518255E-2</v>
      </c>
      <c r="M494" s="1">
        <f>+G494</f>
        <v>1.3267500180518255E-2</v>
      </c>
      <c r="O494" s="1">
        <f ca="1">+C$11+C$12*$F494</f>
        <v>1.5628104947496092E-2</v>
      </c>
      <c r="Q494" s="74">
        <f>+C494-15018.5</f>
        <v>41697.11530000018</v>
      </c>
      <c r="S494" s="1">
        <f ca="1">+(O494-G494)^2</f>
        <v>5.5724548658784914E-6</v>
      </c>
    </row>
    <row r="495" spans="1:19" x14ac:dyDescent="0.2">
      <c r="A495" s="96" t="s">
        <v>168</v>
      </c>
      <c r="B495" s="97" t="s">
        <v>47</v>
      </c>
      <c r="C495" s="98">
        <v>56715.61530000018</v>
      </c>
      <c r="D495" s="98">
        <v>6.9999999999999999E-4</v>
      </c>
      <c r="E495" s="1">
        <f>+(C495-C$7)/C$8</f>
        <v>4052.5299199657625</v>
      </c>
      <c r="F495" s="1">
        <f>ROUND(2*E495,0)/2</f>
        <v>4052.5</v>
      </c>
      <c r="G495" s="1">
        <f>+C495-(C$7+F495*C$8)</f>
        <v>1.3267500180518255E-2</v>
      </c>
      <c r="M495" s="1">
        <f>+G495</f>
        <v>1.3267500180518255E-2</v>
      </c>
      <c r="O495" s="1">
        <f ca="1">+C$11+C$12*$F495</f>
        <v>1.5628104947496092E-2</v>
      </c>
      <c r="Q495" s="74">
        <f>+C495-15018.5</f>
        <v>41697.11530000018</v>
      </c>
      <c r="S495" s="1">
        <f ca="1">+(O495-G495)^2</f>
        <v>5.5724548658784914E-6</v>
      </c>
    </row>
    <row r="496" spans="1:19" x14ac:dyDescent="0.2">
      <c r="A496" s="96" t="s">
        <v>168</v>
      </c>
      <c r="B496" s="97" t="s">
        <v>47</v>
      </c>
      <c r="C496" s="98">
        <v>56717.390800000168</v>
      </c>
      <c r="D496" s="98">
        <v>2.9999999999999997E-4</v>
      </c>
      <c r="E496" s="1">
        <f>+(C496-C$7)/C$8</f>
        <v>4056.5339070393197</v>
      </c>
      <c r="F496" s="1">
        <f>ROUND(2*E496,0)/2</f>
        <v>4056.5</v>
      </c>
      <c r="G496" s="1">
        <f>+C496-(C$7+F496*C$8)</f>
        <v>1.5035500167869031E-2</v>
      </c>
      <c r="M496" s="1">
        <f>+G496</f>
        <v>1.5035500167869031E-2</v>
      </c>
      <c r="O496" s="1">
        <f ca="1">+C$11+C$12*$F496</f>
        <v>1.5635525201674709E-2</v>
      </c>
      <c r="Q496" s="74">
        <f>+C496-15018.5</f>
        <v>41698.890800000168</v>
      </c>
      <c r="S496" s="1">
        <f ca="1">+(O496-G496)^2</f>
        <v>3.6003004119350448E-7</v>
      </c>
    </row>
    <row r="497" spans="1:19" x14ac:dyDescent="0.2">
      <c r="A497" s="96" t="s">
        <v>168</v>
      </c>
      <c r="B497" s="97" t="s">
        <v>47</v>
      </c>
      <c r="C497" s="98">
        <v>56717.390800000168</v>
      </c>
      <c r="D497" s="98">
        <v>2.9999999999999997E-4</v>
      </c>
      <c r="E497" s="1">
        <f>+(C497-C$7)/C$8</f>
        <v>4056.5339070393197</v>
      </c>
      <c r="F497" s="1">
        <f>ROUND(2*E497,0)/2</f>
        <v>4056.5</v>
      </c>
      <c r="G497" s="1">
        <f>+C497-(C$7+F497*C$8)</f>
        <v>1.5035500167869031E-2</v>
      </c>
      <c r="M497" s="1">
        <f>+G497</f>
        <v>1.5035500167869031E-2</v>
      </c>
      <c r="O497" s="1">
        <f ca="1">+C$11+C$12*$F497</f>
        <v>1.5635525201674709E-2</v>
      </c>
      <c r="Q497" s="74">
        <f>+C497-15018.5</f>
        <v>41698.890800000168</v>
      </c>
      <c r="S497" s="1">
        <f ca="1">+(O497-G497)^2</f>
        <v>3.6003004119350448E-7</v>
      </c>
    </row>
    <row r="498" spans="1:19" x14ac:dyDescent="0.2">
      <c r="A498" s="96" t="s">
        <v>168</v>
      </c>
      <c r="B498" s="97" t="s">
        <v>45</v>
      </c>
      <c r="C498" s="98">
        <v>56718.501600000076</v>
      </c>
      <c r="D498" s="98">
        <v>4.0000000000000002E-4</v>
      </c>
      <c r="E498" s="1">
        <f>+(C498-C$7)/C$8</f>
        <v>4059.0389077945806</v>
      </c>
      <c r="F498" s="1">
        <f>ROUND(2*E498,0)/2</f>
        <v>4059</v>
      </c>
      <c r="G498" s="1">
        <f>+C498-(C$7+F498*C$8)</f>
        <v>1.7253000070923008E-2</v>
      </c>
      <c r="M498" s="1">
        <f>+G498</f>
        <v>1.7253000070923008E-2</v>
      </c>
      <c r="O498" s="1">
        <f ca="1">+C$11+C$12*$F498</f>
        <v>1.5640162860536346E-2</v>
      </c>
      <c r="Q498" s="74">
        <f>+C498-15018.5</f>
        <v>41700.001600000076</v>
      </c>
      <c r="S498" s="1">
        <f ca="1">+(O498-G498)^2</f>
        <v>2.6012438672078294E-6</v>
      </c>
    </row>
    <row r="499" spans="1:19" x14ac:dyDescent="0.2">
      <c r="A499" s="96" t="s">
        <v>168</v>
      </c>
      <c r="B499" s="97" t="s">
        <v>45</v>
      </c>
      <c r="C499" s="98">
        <v>56718.501600000076</v>
      </c>
      <c r="D499" s="98">
        <v>4.0000000000000002E-4</v>
      </c>
      <c r="E499" s="1">
        <f>+(C499-C$7)/C$8</f>
        <v>4059.0389077945806</v>
      </c>
      <c r="F499" s="1">
        <f>ROUND(2*E499,0)/2</f>
        <v>4059</v>
      </c>
      <c r="G499" s="1">
        <f>+C499-(C$7+F499*C$8)</f>
        <v>1.7253000070923008E-2</v>
      </c>
      <c r="M499" s="1">
        <f>+G499</f>
        <v>1.7253000070923008E-2</v>
      </c>
      <c r="O499" s="1">
        <f ca="1">+C$11+C$12*$F499</f>
        <v>1.5640162860536346E-2</v>
      </c>
      <c r="Q499" s="74">
        <f>+C499-15018.5</f>
        <v>41700.001600000076</v>
      </c>
      <c r="S499" s="1">
        <f ca="1">+(O499-G499)^2</f>
        <v>2.6012438672078294E-6</v>
      </c>
    </row>
    <row r="500" spans="1:19" x14ac:dyDescent="0.2">
      <c r="A500" s="96" t="s">
        <v>168</v>
      </c>
      <c r="B500" s="97" t="s">
        <v>45</v>
      </c>
      <c r="C500" s="98">
        <v>56719.387099999934</v>
      </c>
      <c r="D500" s="98">
        <v>2.0000000000000001E-4</v>
      </c>
      <c r="E500" s="1">
        <f>+(C500-C$7)/C$8</f>
        <v>4061.0358272837898</v>
      </c>
      <c r="F500" s="1">
        <f>ROUND(2*E500,0)/2</f>
        <v>4061</v>
      </c>
      <c r="G500" s="1">
        <f>+C500-(C$7+F500*C$8)</f>
        <v>1.5886999935901258E-2</v>
      </c>
      <c r="M500" s="1">
        <f>+G500</f>
        <v>1.5886999935901258E-2</v>
      </c>
      <c r="O500" s="1">
        <f ca="1">+C$11+C$12*$F500</f>
        <v>1.5643872987625655E-2</v>
      </c>
      <c r="Q500" s="74">
        <f>+C500-15018.5</f>
        <v>41700.887099999934</v>
      </c>
      <c r="S500" s="1">
        <f ca="1">+(O500-G500)^2</f>
        <v>5.9110712977808045E-8</v>
      </c>
    </row>
    <row r="501" spans="1:19" x14ac:dyDescent="0.2">
      <c r="A501" s="96" t="s">
        <v>168</v>
      </c>
      <c r="B501" s="97" t="s">
        <v>45</v>
      </c>
      <c r="C501" s="98">
        <v>56719.387099999934</v>
      </c>
      <c r="D501" s="98">
        <v>2.0000000000000001E-4</v>
      </c>
      <c r="E501" s="1">
        <f>+(C501-C$7)/C$8</f>
        <v>4061.0358272837898</v>
      </c>
      <c r="F501" s="1">
        <f>ROUND(2*E501,0)/2</f>
        <v>4061</v>
      </c>
      <c r="G501" s="1">
        <f>+C501-(C$7+F501*C$8)</f>
        <v>1.5886999935901258E-2</v>
      </c>
      <c r="M501" s="1">
        <f>+G501</f>
        <v>1.5886999935901258E-2</v>
      </c>
      <c r="O501" s="1">
        <f ca="1">+C$11+C$12*$F501</f>
        <v>1.5643872987625655E-2</v>
      </c>
      <c r="Q501" s="74">
        <f>+C501-15018.5</f>
        <v>41700.887099999934</v>
      </c>
      <c r="S501" s="1">
        <f ca="1">+(O501-G501)^2</f>
        <v>5.9110712977808045E-8</v>
      </c>
    </row>
    <row r="502" spans="1:19" x14ac:dyDescent="0.2">
      <c r="A502" s="96" t="s">
        <v>168</v>
      </c>
      <c r="B502" s="97" t="s">
        <v>47</v>
      </c>
      <c r="C502" s="98">
        <v>56721.382699999958</v>
      </c>
      <c r="D502" s="98">
        <v>1.1999999999999999E-3</v>
      </c>
      <c r="E502" s="1">
        <f>+(C502-C$7)/C$8</f>
        <v>4065.5361689363594</v>
      </c>
      <c r="F502" s="1">
        <f>ROUND(2*E502,0)/2</f>
        <v>4065.5</v>
      </c>
      <c r="G502" s="1">
        <f>+C502-(C$7+F502*C$8)</f>
        <v>1.6038499954447616E-2</v>
      </c>
      <c r="M502" s="1">
        <f>+G502</f>
        <v>1.6038499954447616E-2</v>
      </c>
      <c r="O502" s="1">
        <f ca="1">+C$11+C$12*$F502</f>
        <v>1.56522207735766E-2</v>
      </c>
      <c r="Q502" s="74">
        <f>+C502-15018.5</f>
        <v>41702.882699999958</v>
      </c>
      <c r="S502" s="1">
        <f ca="1">+(O502-G502)^2</f>
        <v>1.4921160557438299E-7</v>
      </c>
    </row>
    <row r="503" spans="1:19" x14ac:dyDescent="0.2">
      <c r="A503" s="96" t="s">
        <v>168</v>
      </c>
      <c r="B503" s="97" t="s">
        <v>47</v>
      </c>
      <c r="C503" s="98">
        <v>56721.382699999958</v>
      </c>
      <c r="D503" s="98">
        <v>1.1999999999999999E-3</v>
      </c>
      <c r="E503" s="1">
        <f>+(C503-C$7)/C$8</f>
        <v>4065.5361689363594</v>
      </c>
      <c r="F503" s="1">
        <f>ROUND(2*E503,0)/2</f>
        <v>4065.5</v>
      </c>
      <c r="G503" s="1">
        <f>+C503-(C$7+F503*C$8)</f>
        <v>1.6038499954447616E-2</v>
      </c>
      <c r="M503" s="1">
        <f>+G503</f>
        <v>1.6038499954447616E-2</v>
      </c>
      <c r="O503" s="1">
        <f ca="1">+C$11+C$12*$F503</f>
        <v>1.56522207735766E-2</v>
      </c>
      <c r="Q503" s="74">
        <f>+C503-15018.5</f>
        <v>41702.882699999958</v>
      </c>
      <c r="S503" s="1">
        <f ca="1">+(O503-G503)^2</f>
        <v>1.4921160557438299E-7</v>
      </c>
    </row>
    <row r="504" spans="1:19" x14ac:dyDescent="0.2">
      <c r="A504" s="96" t="s">
        <v>168</v>
      </c>
      <c r="B504" s="97" t="s">
        <v>45</v>
      </c>
      <c r="C504" s="98">
        <v>56723.378099999856</v>
      </c>
      <c r="D504" s="98">
        <v>2.0000000000000001E-4</v>
      </c>
      <c r="E504" s="1">
        <f>+(C504-C$7)/C$8</f>
        <v>4070.0360595622215</v>
      </c>
      <c r="F504" s="1">
        <f>ROUND(2*E504,0)/2</f>
        <v>4070</v>
      </c>
      <c r="G504" s="1">
        <f>+C504-(C$7+F504*C$8)</f>
        <v>1.5989999854355119E-2</v>
      </c>
      <c r="M504" s="1">
        <f>+G504</f>
        <v>1.5989999854355119E-2</v>
      </c>
      <c r="O504" s="1">
        <f ca="1">+C$11+C$12*$F504</f>
        <v>1.5660568559527549E-2</v>
      </c>
      <c r="Q504" s="74">
        <f>+C504-15018.5</f>
        <v>41704.878099999856</v>
      </c>
      <c r="S504" s="1">
        <f ca="1">+(O504-G504)^2</f>
        <v>1.0852497801176946E-7</v>
      </c>
    </row>
    <row r="505" spans="1:19" x14ac:dyDescent="0.2">
      <c r="A505" s="96" t="s">
        <v>168</v>
      </c>
      <c r="B505" s="97" t="s">
        <v>45</v>
      </c>
      <c r="C505" s="98">
        <v>56723.378099999856</v>
      </c>
      <c r="D505" s="98">
        <v>2.0000000000000001E-4</v>
      </c>
      <c r="E505" s="1">
        <f>+(C505-C$7)/C$8</f>
        <v>4070.0360595622215</v>
      </c>
      <c r="F505" s="1">
        <f>ROUND(2*E505,0)/2</f>
        <v>4070</v>
      </c>
      <c r="G505" s="1">
        <f>+C505-(C$7+F505*C$8)</f>
        <v>1.5989999854355119E-2</v>
      </c>
      <c r="M505" s="1">
        <f>+G505</f>
        <v>1.5989999854355119E-2</v>
      </c>
      <c r="O505" s="1">
        <f ca="1">+C$11+C$12*$F505</f>
        <v>1.5660568559527549E-2</v>
      </c>
      <c r="Q505" s="74">
        <f>+C505-15018.5</f>
        <v>41704.878099999856</v>
      </c>
      <c r="S505" s="1">
        <f ca="1">+(O505-G505)^2</f>
        <v>1.0852497801176946E-7</v>
      </c>
    </row>
    <row r="506" spans="1:19" x14ac:dyDescent="0.2">
      <c r="A506" s="96" t="s">
        <v>168</v>
      </c>
      <c r="B506" s="97" t="s">
        <v>47</v>
      </c>
      <c r="C506" s="98">
        <v>56723.595300000161</v>
      </c>
      <c r="D506" s="98">
        <v>5.9999999999999995E-4</v>
      </c>
      <c r="E506" s="1">
        <f>+(C506-C$7)/C$8</f>
        <v>4070.5258742587025</v>
      </c>
      <c r="F506" s="1">
        <f>ROUND(2*E506,0)/2</f>
        <v>4070.5</v>
      </c>
      <c r="G506" s="1">
        <f>+C506-(C$7+F506*C$8)</f>
        <v>1.1473500162537675E-2</v>
      </c>
      <c r="M506" s="1">
        <f>+G506</f>
        <v>1.1473500162537675E-2</v>
      </c>
      <c r="O506" s="1">
        <f ca="1">+C$11+C$12*$F506</f>
        <v>1.5661496091299874E-2</v>
      </c>
      <c r="Q506" s="74">
        <f>+C506-15018.5</f>
        <v>41705.095300000161</v>
      </c>
      <c r="S506" s="1">
        <f ca="1">+(O506-G506)^2</f>
        <v>1.7539309899328752E-5</v>
      </c>
    </row>
    <row r="507" spans="1:19" x14ac:dyDescent="0.2">
      <c r="A507" s="96" t="s">
        <v>168</v>
      </c>
      <c r="B507" s="97" t="s">
        <v>47</v>
      </c>
      <c r="C507" s="98">
        <v>56723.595300000161</v>
      </c>
      <c r="D507" s="98">
        <v>5.9999999999999995E-4</v>
      </c>
      <c r="E507" s="1">
        <f>+(C507-C$7)/C$8</f>
        <v>4070.5258742587025</v>
      </c>
      <c r="F507" s="1">
        <f>ROUND(2*E507,0)/2</f>
        <v>4070.5</v>
      </c>
      <c r="G507" s="1">
        <f>+C507-(C$7+F507*C$8)</f>
        <v>1.1473500162537675E-2</v>
      </c>
      <c r="M507" s="1">
        <f>+G507</f>
        <v>1.1473500162537675E-2</v>
      </c>
      <c r="O507" s="1">
        <f ca="1">+C$11+C$12*$F507</f>
        <v>1.5661496091299874E-2</v>
      </c>
      <c r="Q507" s="74">
        <f>+C507-15018.5</f>
        <v>41705.095300000161</v>
      </c>
      <c r="S507" s="1">
        <f ca="1">+(O507-G507)^2</f>
        <v>1.7539309899328752E-5</v>
      </c>
    </row>
    <row r="508" spans="1:19" x14ac:dyDescent="0.2">
      <c r="A508" s="96" t="s">
        <v>168</v>
      </c>
      <c r="B508" s="97" t="s">
        <v>47</v>
      </c>
      <c r="C508" s="98">
        <v>56724.485900000203</v>
      </c>
      <c r="D508" s="98">
        <v>4.0000000000000002E-4</v>
      </c>
      <c r="E508" s="1">
        <f>+(C508-C$7)/C$8</f>
        <v>4072.5342949221231</v>
      </c>
      <c r="F508" s="1">
        <f>ROUND(2*E508,0)/2</f>
        <v>4072.5</v>
      </c>
      <c r="G508" s="1">
        <f>+C508-(C$7+F508*C$8)</f>
        <v>1.5207500204269309E-2</v>
      </c>
      <c r="M508" s="1">
        <f>+G508</f>
        <v>1.5207500204269309E-2</v>
      </c>
      <c r="O508" s="1">
        <f ca="1">+C$11+C$12*$F508</f>
        <v>1.5665206218389183E-2</v>
      </c>
      <c r="Q508" s="74">
        <f>+C508-15018.5</f>
        <v>41705.985900000203</v>
      </c>
      <c r="S508" s="1">
        <f ca="1">+(O508-G508)^2</f>
        <v>2.0949479536150239E-7</v>
      </c>
    </row>
    <row r="509" spans="1:19" x14ac:dyDescent="0.2">
      <c r="A509" s="96" t="s">
        <v>168</v>
      </c>
      <c r="B509" s="97" t="s">
        <v>47</v>
      </c>
      <c r="C509" s="98">
        <v>56724.485900000203</v>
      </c>
      <c r="D509" s="98">
        <v>4.0000000000000002E-4</v>
      </c>
      <c r="E509" s="1">
        <f>+(C509-C$7)/C$8</f>
        <v>4072.5342949221231</v>
      </c>
      <c r="F509" s="1">
        <f>ROUND(2*E509,0)/2</f>
        <v>4072.5</v>
      </c>
      <c r="G509" s="1">
        <f>+C509-(C$7+F509*C$8)</f>
        <v>1.5207500204269309E-2</v>
      </c>
      <c r="M509" s="1">
        <f>+G509</f>
        <v>1.5207500204269309E-2</v>
      </c>
      <c r="O509" s="1">
        <f ca="1">+C$11+C$12*$F509</f>
        <v>1.5665206218389183E-2</v>
      </c>
      <c r="Q509" s="74">
        <f>+C509-15018.5</f>
        <v>41705.985900000203</v>
      </c>
      <c r="S509" s="1">
        <f ca="1">+(O509-G509)^2</f>
        <v>2.0949479536150239E-7</v>
      </c>
    </row>
    <row r="510" spans="1:19" x14ac:dyDescent="0.2">
      <c r="A510" s="96" t="s">
        <v>168</v>
      </c>
      <c r="B510" s="97" t="s">
        <v>47</v>
      </c>
      <c r="C510" s="98">
        <v>56725.3722000001</v>
      </c>
      <c r="D510" s="98">
        <v>2.9999999999999997E-4</v>
      </c>
      <c r="E510" s="1">
        <f>+(C510-C$7)/C$8</f>
        <v>4074.533018517111</v>
      </c>
      <c r="F510" s="1">
        <f>ROUND(2*E510,0)/2</f>
        <v>4074.5</v>
      </c>
      <c r="G510" s="1">
        <f>+C510-(C$7+F510*C$8)</f>
        <v>1.4641500099969562E-2</v>
      </c>
      <c r="M510" s="1">
        <f>+G510</f>
        <v>1.4641500099969562E-2</v>
      </c>
      <c r="O510" s="1">
        <f ca="1">+C$11+C$12*$F510</f>
        <v>1.5668916345478495E-2</v>
      </c>
      <c r="Q510" s="74">
        <f>+C510-15018.5</f>
        <v>41706.8722000001</v>
      </c>
      <c r="S510" s="1">
        <f ca="1">+(O510-G510)^2</f>
        <v>1.0555841415356709E-6</v>
      </c>
    </row>
    <row r="511" spans="1:19" x14ac:dyDescent="0.2">
      <c r="A511" s="96" t="s">
        <v>168</v>
      </c>
      <c r="B511" s="97" t="s">
        <v>47</v>
      </c>
      <c r="C511" s="98">
        <v>56725.3722000001</v>
      </c>
      <c r="D511" s="98">
        <v>2.9999999999999997E-4</v>
      </c>
      <c r="E511" s="1">
        <f>+(C511-C$7)/C$8</f>
        <v>4074.533018517111</v>
      </c>
      <c r="F511" s="1">
        <f>ROUND(2*E511,0)/2</f>
        <v>4074.5</v>
      </c>
      <c r="G511" s="1">
        <f>+C511-(C$7+F511*C$8)</f>
        <v>1.4641500099969562E-2</v>
      </c>
      <c r="M511" s="1">
        <f>+G511</f>
        <v>1.4641500099969562E-2</v>
      </c>
      <c r="O511" s="1">
        <f ca="1">+C$11+C$12*$F511</f>
        <v>1.5668916345478495E-2</v>
      </c>
      <c r="Q511" s="74">
        <f>+C511-15018.5</f>
        <v>41706.8722000001</v>
      </c>
      <c r="S511" s="1">
        <f ca="1">+(O511-G511)^2</f>
        <v>1.0555841415356709E-6</v>
      </c>
    </row>
    <row r="512" spans="1:19" x14ac:dyDescent="0.2">
      <c r="A512" s="32" t="s">
        <v>54</v>
      </c>
      <c r="B512" s="30"/>
      <c r="C512" s="80">
        <v>56727.369200000001</v>
      </c>
      <c r="D512" s="32">
        <v>2.9999999999999997E-4</v>
      </c>
      <c r="E512" s="1">
        <f>+(C512-C$7)/C$8</f>
        <v>4079.0365173543678</v>
      </c>
      <c r="F512" s="1">
        <f>ROUND(2*E512,0)/2</f>
        <v>4079</v>
      </c>
      <c r="G512" s="1">
        <f>+C512-(C$7+F512*C$8)</f>
        <v>1.6192999995837454E-2</v>
      </c>
      <c r="K512" s="1">
        <f>+G512</f>
        <v>1.6192999995837454E-2</v>
      </c>
      <c r="O512" s="1">
        <f ca="1">+C$11+C$12*$F512</f>
        <v>1.567726413142944E-2</v>
      </c>
      <c r="Q512" s="74">
        <f>+C512-15018.5</f>
        <v>41708.869200000001</v>
      </c>
      <c r="S512" s="1">
        <f ca="1">+(O512-G512)^2</f>
        <v>2.6598348183668112E-7</v>
      </c>
    </row>
    <row r="513" spans="1:19" x14ac:dyDescent="0.2">
      <c r="A513" s="96" t="s">
        <v>168</v>
      </c>
      <c r="B513" s="97" t="s">
        <v>47</v>
      </c>
      <c r="C513" s="98">
        <v>56737.344800000079</v>
      </c>
      <c r="D513" s="98">
        <v>2.0000000000000001E-4</v>
      </c>
      <c r="E513" s="1">
        <f>+(C513-C$7)/C$8</f>
        <v>4101.5328133000412</v>
      </c>
      <c r="F513" s="1">
        <f>ROUND(2*E513,0)/2</f>
        <v>4101.5</v>
      </c>
      <c r="G513" s="1">
        <f>+C513-(C$7+F513*C$8)</f>
        <v>1.4550500076438766E-2</v>
      </c>
      <c r="M513" s="1">
        <f>+G513</f>
        <v>1.4550500076438766E-2</v>
      </c>
      <c r="O513" s="1">
        <f ca="1">+C$11+C$12*$F513</f>
        <v>1.5719003061184171E-2</v>
      </c>
      <c r="Q513" s="74">
        <f>+C513-15018.5</f>
        <v>41718.844800000079</v>
      </c>
      <c r="S513" s="1">
        <f ca="1">+(O513-G513)^2</f>
        <v>1.3653992253589204E-6</v>
      </c>
    </row>
    <row r="514" spans="1:19" x14ac:dyDescent="0.2">
      <c r="A514" s="96" t="s">
        <v>168</v>
      </c>
      <c r="B514" s="97" t="s">
        <v>47</v>
      </c>
      <c r="C514" s="98">
        <v>56737.344800000079</v>
      </c>
      <c r="D514" s="98">
        <v>2.0000000000000001E-4</v>
      </c>
      <c r="E514" s="1">
        <f>+(C514-C$7)/C$8</f>
        <v>4101.5328133000412</v>
      </c>
      <c r="F514" s="1">
        <f>ROUND(2*E514,0)/2</f>
        <v>4101.5</v>
      </c>
      <c r="G514" s="1">
        <f>+C514-(C$7+F514*C$8)</f>
        <v>1.4550500076438766E-2</v>
      </c>
      <c r="M514" s="1">
        <f>+G514</f>
        <v>1.4550500076438766E-2</v>
      </c>
      <c r="O514" s="1">
        <f ca="1">+C$11+C$12*$F514</f>
        <v>1.5719003061184171E-2</v>
      </c>
      <c r="Q514" s="74">
        <f>+C514-15018.5</f>
        <v>41718.844800000079</v>
      </c>
      <c r="S514" s="1">
        <f ca="1">+(O514-G514)^2</f>
        <v>1.3653992253589204E-6</v>
      </c>
    </row>
    <row r="515" spans="1:19" x14ac:dyDescent="0.2">
      <c r="A515" s="96" t="s">
        <v>168</v>
      </c>
      <c r="B515" s="97" t="s">
        <v>45</v>
      </c>
      <c r="C515" s="98">
        <v>56738.457100000232</v>
      </c>
      <c r="D515" s="98">
        <v>4.0000000000000002E-4</v>
      </c>
      <c r="E515" s="1">
        <f>+(C515-C$7)/C$8</f>
        <v>4104.0411967540322</v>
      </c>
      <c r="F515" s="1">
        <f>ROUND(2*E515,0)/2</f>
        <v>4104</v>
      </c>
      <c r="G515" s="1">
        <f>+C515-(C$7+F515*C$8)</f>
        <v>1.826800023263786E-2</v>
      </c>
      <c r="M515" s="1">
        <f>+G515</f>
        <v>1.826800023263786E-2</v>
      </c>
      <c r="O515" s="1">
        <f ca="1">+C$11+C$12*$F515</f>
        <v>1.5723640720045808E-2</v>
      </c>
      <c r="Q515" s="74">
        <f>+C515-15018.5</f>
        <v>41719.957100000232</v>
      </c>
      <c r="S515" s="1">
        <f ca="1">+(O515-G515)^2</f>
        <v>6.4737653293176624E-6</v>
      </c>
    </row>
    <row r="516" spans="1:19" x14ac:dyDescent="0.2">
      <c r="A516" s="96" t="s">
        <v>168</v>
      </c>
      <c r="B516" s="97" t="s">
        <v>45</v>
      </c>
      <c r="C516" s="98">
        <v>56738.457100000232</v>
      </c>
      <c r="D516" s="98">
        <v>4.0000000000000002E-4</v>
      </c>
      <c r="E516" s="1">
        <f>+(C516-C$7)/C$8</f>
        <v>4104.0411967540322</v>
      </c>
      <c r="F516" s="1">
        <f>ROUND(2*E516,0)/2</f>
        <v>4104</v>
      </c>
      <c r="G516" s="1">
        <f>+C516-(C$7+F516*C$8)</f>
        <v>1.826800023263786E-2</v>
      </c>
      <c r="M516" s="1">
        <f>+G516</f>
        <v>1.826800023263786E-2</v>
      </c>
      <c r="O516" s="1">
        <f ca="1">+C$11+C$12*$F516</f>
        <v>1.5723640720045808E-2</v>
      </c>
      <c r="Q516" s="74">
        <f>+C516-15018.5</f>
        <v>41719.957100000232</v>
      </c>
      <c r="S516" s="1">
        <f ca="1">+(O516-G516)^2</f>
        <v>6.4737653293176624E-6</v>
      </c>
    </row>
    <row r="517" spans="1:19" x14ac:dyDescent="0.2">
      <c r="A517" s="96" t="s">
        <v>168</v>
      </c>
      <c r="B517" s="97" t="s">
        <v>45</v>
      </c>
      <c r="C517" s="98">
        <v>56739.342800000217</v>
      </c>
      <c r="D517" s="98">
        <v>2.9999999999999997E-4</v>
      </c>
      <c r="E517" s="1">
        <f>+(C517-C$7)/C$8</f>
        <v>4106.0385672699485</v>
      </c>
      <c r="F517" s="1">
        <f>ROUND(2*E517,0)/2</f>
        <v>4106</v>
      </c>
      <c r="G517" s="1">
        <f>+C517-(C$7+F517*C$8)</f>
        <v>1.7102000216254964E-2</v>
      </c>
      <c r="M517" s="1">
        <f>+G517</f>
        <v>1.7102000216254964E-2</v>
      </c>
      <c r="O517" s="1">
        <f ca="1">+C$11+C$12*$F517</f>
        <v>1.5727350847135117E-2</v>
      </c>
      <c r="Q517" s="74">
        <f>+C517-15018.5</f>
        <v>41720.842800000217</v>
      </c>
      <c r="S517" s="1">
        <f ca="1">+(O517-G517)^2</f>
        <v>1.8896608880215958E-6</v>
      </c>
    </row>
    <row r="518" spans="1:19" x14ac:dyDescent="0.2">
      <c r="A518" s="96" t="s">
        <v>168</v>
      </c>
      <c r="B518" s="97" t="s">
        <v>45</v>
      </c>
      <c r="C518" s="98">
        <v>56739.342800000217</v>
      </c>
      <c r="D518" s="98">
        <v>2.9999999999999997E-4</v>
      </c>
      <c r="E518" s="1">
        <f>+(C518-C$7)/C$8</f>
        <v>4106.0385672699485</v>
      </c>
      <c r="F518" s="1">
        <f>ROUND(2*E518,0)/2</f>
        <v>4106</v>
      </c>
      <c r="G518" s="1">
        <f>+C518-(C$7+F518*C$8)</f>
        <v>1.7102000216254964E-2</v>
      </c>
      <c r="M518" s="1">
        <f>+G518</f>
        <v>1.7102000216254964E-2</v>
      </c>
      <c r="O518" s="1">
        <f ca="1">+C$11+C$12*$F518</f>
        <v>1.5727350847135117E-2</v>
      </c>
      <c r="Q518" s="74">
        <f>+C518-15018.5</f>
        <v>41720.842800000217</v>
      </c>
      <c r="S518" s="1">
        <f ca="1">+(O518-G518)^2</f>
        <v>1.8896608880215958E-6</v>
      </c>
    </row>
    <row r="519" spans="1:19" x14ac:dyDescent="0.2">
      <c r="A519" s="41" t="s">
        <v>57</v>
      </c>
      <c r="B519" s="42" t="s">
        <v>47</v>
      </c>
      <c r="C519" s="83">
        <v>56740.00549999997</v>
      </c>
      <c r="D519" s="41" t="s">
        <v>58</v>
      </c>
      <c r="E519" s="1">
        <f>+(C519-C$7)/C$8</f>
        <v>4107.5330433232721</v>
      </c>
      <c r="F519" s="1">
        <f>ROUND(2*E519,0)/2</f>
        <v>4107.5</v>
      </c>
      <c r="G519" s="1">
        <f>+C519-(C$7+F519*C$8)</f>
        <v>1.4652499965450261E-2</v>
      </c>
      <c r="K519" s="1">
        <f>+G519</f>
        <v>1.4652499965450261E-2</v>
      </c>
      <c r="O519" s="1">
        <f ca="1">+C$11+C$12*$F519</f>
        <v>1.57301334424521E-2</v>
      </c>
      <c r="Q519" s="74">
        <f>+C519-15018.5</f>
        <v>41721.50549999997</v>
      </c>
      <c r="S519" s="1">
        <f ca="1">+(O519-G519)^2</f>
        <v>1.1612939107550726E-6</v>
      </c>
    </row>
    <row r="520" spans="1:19" x14ac:dyDescent="0.2">
      <c r="A520" s="36" t="s">
        <v>55</v>
      </c>
      <c r="B520" s="37" t="s">
        <v>47</v>
      </c>
      <c r="C520" s="82">
        <v>56740.005499999999</v>
      </c>
      <c r="D520" s="24"/>
      <c r="E520" s="1">
        <f>+(C520-C$7)/C$8</f>
        <v>4107.5330433233376</v>
      </c>
      <c r="F520" s="1">
        <f>ROUND(2*E520,0)/2</f>
        <v>4107.5</v>
      </c>
      <c r="G520" s="1">
        <f>+C520-(C$7+F520*C$8)</f>
        <v>1.4652499994554091E-2</v>
      </c>
      <c r="K520" s="1">
        <f>+G520</f>
        <v>1.4652499994554091E-2</v>
      </c>
      <c r="O520" s="1">
        <f ca="1">+C$11+C$12*$F520</f>
        <v>1.57301334424521E-2</v>
      </c>
      <c r="Q520" s="74">
        <f>+C520-15018.5</f>
        <v>41721.505499999999</v>
      </c>
      <c r="S520" s="1">
        <f ca="1">+(O520-G520)^2</f>
        <v>1.1612938480285494E-6</v>
      </c>
    </row>
    <row r="521" spans="1:19" x14ac:dyDescent="0.2">
      <c r="A521" s="96" t="s">
        <v>168</v>
      </c>
      <c r="B521" s="97" t="s">
        <v>47</v>
      </c>
      <c r="C521" s="98">
        <v>56753.30849999981</v>
      </c>
      <c r="D521" s="98">
        <v>4.0000000000000002E-4</v>
      </c>
      <c r="E521" s="1">
        <f>+(C521-C$7)/C$8</f>
        <v>4137.5330658742323</v>
      </c>
      <c r="F521" s="1">
        <f>ROUND(2*E521,0)/2</f>
        <v>4137.5</v>
      </c>
      <c r="G521" s="1">
        <f>+C521-(C$7+F521*C$8)</f>
        <v>1.4662499808764551E-2</v>
      </c>
      <c r="M521" s="1">
        <f>+G521</f>
        <v>1.4662499808764551E-2</v>
      </c>
      <c r="O521" s="1">
        <f ca="1">+C$11+C$12*$F521</f>
        <v>1.5785785348791739E-2</v>
      </c>
      <c r="Q521" s="74">
        <f>+C521-15018.5</f>
        <v>41734.80849999981</v>
      </c>
      <c r="S521" s="1">
        <f ca="1">+(O521-G521)^2</f>
        <v>1.261770404434171E-6</v>
      </c>
    </row>
    <row r="522" spans="1:19" x14ac:dyDescent="0.2">
      <c r="A522" s="96" t="s">
        <v>168</v>
      </c>
      <c r="B522" s="97" t="s">
        <v>47</v>
      </c>
      <c r="C522" s="98">
        <v>56753.30849999981</v>
      </c>
      <c r="D522" s="98">
        <v>4.0000000000000002E-4</v>
      </c>
      <c r="E522" s="1">
        <f>+(C522-C$7)/C$8</f>
        <v>4137.5330658742323</v>
      </c>
      <c r="F522" s="1">
        <f>ROUND(2*E522,0)/2</f>
        <v>4137.5</v>
      </c>
      <c r="G522" s="1">
        <f>+C522-(C$7+F522*C$8)</f>
        <v>1.4662499808764551E-2</v>
      </c>
      <c r="M522" s="1">
        <f>+G522</f>
        <v>1.4662499808764551E-2</v>
      </c>
      <c r="O522" s="1">
        <f ca="1">+C$11+C$12*$F522</f>
        <v>1.5785785348791739E-2</v>
      </c>
      <c r="Q522" s="74">
        <f>+C522-15018.5</f>
        <v>41734.80849999981</v>
      </c>
      <c r="S522" s="1">
        <f ca="1">+(O522-G522)^2</f>
        <v>1.261770404434171E-6</v>
      </c>
    </row>
    <row r="523" spans="1:19" x14ac:dyDescent="0.2">
      <c r="A523" s="96" t="s">
        <v>168</v>
      </c>
      <c r="B523" s="97" t="s">
        <v>45</v>
      </c>
      <c r="C523" s="98">
        <v>56775.264599999879</v>
      </c>
      <c r="D523" s="98">
        <v>1E-3</v>
      </c>
      <c r="E523" s="1">
        <f>+(C523-C$7)/C$8</f>
        <v>4187.0469721465852</v>
      </c>
      <c r="F523" s="1">
        <f>ROUND(2*E523,0)/2</f>
        <v>4187</v>
      </c>
      <c r="G523" s="1">
        <f>+C523-(C$7+F523*C$8)</f>
        <v>2.0828999877267051E-2</v>
      </c>
      <c r="M523" s="1">
        <f>+G523</f>
        <v>2.0828999877267051E-2</v>
      </c>
      <c r="O523" s="1">
        <f ca="1">+C$11+C$12*$F523</f>
        <v>1.5877610994252146E-2</v>
      </c>
      <c r="Q523" s="74">
        <f>+C523-15018.5</f>
        <v>41756.764599999879</v>
      </c>
      <c r="S523" s="1">
        <f ca="1">+(O523-G523)^2</f>
        <v>2.4516251870843593E-5</v>
      </c>
    </row>
    <row r="524" spans="1:19" x14ac:dyDescent="0.2">
      <c r="A524" s="96" t="s">
        <v>168</v>
      </c>
      <c r="B524" s="97" t="s">
        <v>45</v>
      </c>
      <c r="C524" s="98">
        <v>56775.264599999879</v>
      </c>
      <c r="D524" s="98">
        <v>1E-3</v>
      </c>
      <c r="E524" s="1">
        <f>+(C524-C$7)/C$8</f>
        <v>4187.0469721465852</v>
      </c>
      <c r="F524" s="1">
        <f>ROUND(2*E524,0)/2</f>
        <v>4187</v>
      </c>
      <c r="G524" s="1">
        <f>+C524-(C$7+F524*C$8)</f>
        <v>2.0828999877267051E-2</v>
      </c>
      <c r="M524" s="1">
        <f>+G524</f>
        <v>2.0828999877267051E-2</v>
      </c>
      <c r="O524" s="1">
        <f ca="1">+C$11+C$12*$F524</f>
        <v>1.5877610994252146E-2</v>
      </c>
      <c r="Q524" s="74">
        <f>+C524-15018.5</f>
        <v>41756.764599999879</v>
      </c>
      <c r="S524" s="1">
        <f ca="1">+(O524-G524)^2</f>
        <v>2.4516251870843593E-5</v>
      </c>
    </row>
    <row r="525" spans="1:19" x14ac:dyDescent="0.2">
      <c r="A525" s="96" t="s">
        <v>168</v>
      </c>
      <c r="B525" s="97" t="s">
        <v>45</v>
      </c>
      <c r="C525" s="98">
        <v>56783.239699999802</v>
      </c>
      <c r="D525" s="98">
        <v>8.0000000000000004E-4</v>
      </c>
      <c r="E525" s="1">
        <f>+(C525-C$7)/C$8</f>
        <v>4205.0318762920224</v>
      </c>
      <c r="F525" s="1">
        <f>ROUND(2*E525,0)/2</f>
        <v>4205</v>
      </c>
      <c r="G525" s="1">
        <f>+C525-(C$7+F525*C$8)</f>
        <v>1.4134999801171944E-2</v>
      </c>
      <c r="M525" s="1">
        <f>+G525</f>
        <v>1.4134999801171944E-2</v>
      </c>
      <c r="O525" s="1">
        <f ca="1">+C$11+C$12*$F525</f>
        <v>1.5911002138055932E-2</v>
      </c>
      <c r="Q525" s="74">
        <f>+C525-15018.5</f>
        <v>41764.739699999802</v>
      </c>
      <c r="S525" s="1">
        <f ca="1">+(O525-G525)^2</f>
        <v>3.1541843006173871E-6</v>
      </c>
    </row>
    <row r="526" spans="1:19" x14ac:dyDescent="0.2">
      <c r="A526" s="96" t="s">
        <v>168</v>
      </c>
      <c r="B526" s="97" t="s">
        <v>45</v>
      </c>
      <c r="C526" s="98">
        <v>56783.239699999802</v>
      </c>
      <c r="D526" s="98">
        <v>8.0000000000000004E-4</v>
      </c>
      <c r="E526" s="1">
        <f>+(C526-C$7)/C$8</f>
        <v>4205.0318762920224</v>
      </c>
      <c r="F526" s="1">
        <f>ROUND(2*E526,0)/2</f>
        <v>4205</v>
      </c>
      <c r="G526" s="1">
        <f>+C526-(C$7+F526*C$8)</f>
        <v>1.4134999801171944E-2</v>
      </c>
      <c r="M526" s="1">
        <f>+G526</f>
        <v>1.4134999801171944E-2</v>
      </c>
      <c r="O526" s="1">
        <f ca="1">+C$11+C$12*$F526</f>
        <v>1.5911002138055932E-2</v>
      </c>
      <c r="Q526" s="74">
        <f>+C526-15018.5</f>
        <v>41764.739699999802</v>
      </c>
      <c r="S526" s="1">
        <f ca="1">+(O526-G526)^2</f>
        <v>3.1541843006173871E-6</v>
      </c>
    </row>
    <row r="527" spans="1:19" x14ac:dyDescent="0.2">
      <c r="A527" s="96" t="s">
        <v>168</v>
      </c>
      <c r="B527" s="97" t="s">
        <v>47</v>
      </c>
      <c r="C527" s="98">
        <v>56812.286499999929</v>
      </c>
      <c r="D527" s="98">
        <v>5.0000000000000001E-4</v>
      </c>
      <c r="E527" s="1">
        <f>+(C527-C$7)/C$8</f>
        <v>4270.5362478659181</v>
      </c>
      <c r="F527" s="1">
        <f>ROUND(2*E527,0)/2</f>
        <v>4270.5</v>
      </c>
      <c r="G527" s="1">
        <f>+C527-(C$7+F527*C$8)</f>
        <v>1.6073499929916579E-2</v>
      </c>
      <c r="M527" s="1">
        <f>+G527</f>
        <v>1.6073499929916579E-2</v>
      </c>
      <c r="O527" s="1">
        <f ca="1">+C$11+C$12*$F527</f>
        <v>1.6032508800230813E-2</v>
      </c>
      <c r="Q527" s="74">
        <f>+C527-15018.5</f>
        <v>41793.786499999929</v>
      </c>
      <c r="S527" s="1">
        <f ca="1">+(O527-G527)^2</f>
        <v>1.6802727129153059E-9</v>
      </c>
    </row>
    <row r="528" spans="1:19" x14ac:dyDescent="0.2">
      <c r="A528" s="96" t="s">
        <v>168</v>
      </c>
      <c r="B528" s="97" t="s">
        <v>47</v>
      </c>
      <c r="C528" s="98">
        <v>56812.286499999929</v>
      </c>
      <c r="D528" s="98">
        <v>5.0000000000000001E-4</v>
      </c>
      <c r="E528" s="1">
        <f>+(C528-C$7)/C$8</f>
        <v>4270.5362478659181</v>
      </c>
      <c r="F528" s="1">
        <f>ROUND(2*E528,0)/2</f>
        <v>4270.5</v>
      </c>
      <c r="G528" s="1">
        <f>+C528-(C$7+F528*C$8)</f>
        <v>1.6073499929916579E-2</v>
      </c>
      <c r="M528" s="1">
        <f>+G528</f>
        <v>1.6073499929916579E-2</v>
      </c>
      <c r="O528" s="1">
        <f ca="1">+C$11+C$12*$F528</f>
        <v>1.6032508800230813E-2</v>
      </c>
      <c r="Q528" s="74">
        <f>+C528-15018.5</f>
        <v>41793.786499999929</v>
      </c>
      <c r="S528" s="1">
        <f ca="1">+(O528-G528)^2</f>
        <v>1.6802727129153059E-9</v>
      </c>
    </row>
    <row r="529" spans="1:21" x14ac:dyDescent="0.2">
      <c r="A529" s="96" t="s">
        <v>168</v>
      </c>
      <c r="B529" s="97" t="s">
        <v>47</v>
      </c>
      <c r="C529" s="98">
        <v>56820.268499999773</v>
      </c>
      <c r="D529" s="98">
        <v>4.0000000000000002E-4</v>
      </c>
      <c r="E529" s="1">
        <f>+(C529-C$7)/C$8</f>
        <v>4288.5367124227814</v>
      </c>
      <c r="F529" s="1">
        <f>ROUND(2*E529,0)/2</f>
        <v>4288.5</v>
      </c>
      <c r="G529" s="1">
        <f>+C529-(C$7+F529*C$8)</f>
        <v>1.6279499774100259E-2</v>
      </c>
      <c r="M529" s="1">
        <f>+G529</f>
        <v>1.6279499774100259E-2</v>
      </c>
      <c r="O529" s="1">
        <f ca="1">+C$11+C$12*$F529</f>
        <v>1.6065899944034602E-2</v>
      </c>
      <c r="Q529" s="74">
        <f>+C529-15018.5</f>
        <v>41801.768499999773</v>
      </c>
      <c r="S529" s="1">
        <f ca="1">+(O529-G529)^2</f>
        <v>4.5624887404077511E-8</v>
      </c>
    </row>
    <row r="530" spans="1:21" x14ac:dyDescent="0.2">
      <c r="A530" s="96" t="s">
        <v>168</v>
      </c>
      <c r="B530" s="97" t="s">
        <v>47</v>
      </c>
      <c r="C530" s="98">
        <v>56820.268499999773</v>
      </c>
      <c r="D530" s="98">
        <v>4.0000000000000002E-4</v>
      </c>
      <c r="E530" s="1">
        <f>+(C530-C$7)/C$8</f>
        <v>4288.5367124227814</v>
      </c>
      <c r="F530" s="1">
        <f>ROUND(2*E530,0)/2</f>
        <v>4288.5</v>
      </c>
      <c r="G530" s="1">
        <f>+C530-(C$7+F530*C$8)</f>
        <v>1.6279499774100259E-2</v>
      </c>
      <c r="M530" s="1">
        <f>+G530</f>
        <v>1.6279499774100259E-2</v>
      </c>
      <c r="O530" s="1">
        <f ca="1">+C$11+C$12*$F530</f>
        <v>1.6065899944034602E-2</v>
      </c>
      <c r="Q530" s="74">
        <f>+C530-15018.5</f>
        <v>41801.768499999773</v>
      </c>
      <c r="S530" s="1">
        <f ca="1">+(O530-G530)^2</f>
        <v>4.5624887404077511E-8</v>
      </c>
    </row>
    <row r="531" spans="1:21" x14ac:dyDescent="0.2">
      <c r="A531" s="96" t="s">
        <v>168</v>
      </c>
      <c r="B531" s="97" t="s">
        <v>45</v>
      </c>
      <c r="C531" s="98">
        <v>56822.265399999917</v>
      </c>
      <c r="D531" s="98">
        <v>5.9999999999999995E-4</v>
      </c>
      <c r="E531" s="1">
        <f>+(C531-C$7)/C$8</f>
        <v>4293.0399857473731</v>
      </c>
      <c r="F531" s="1">
        <f>ROUND(2*E531,0)/2</f>
        <v>4293</v>
      </c>
      <c r="G531" s="1">
        <f>+C531-(C$7+F531*C$8)</f>
        <v>1.7730999912600964E-2</v>
      </c>
      <c r="M531" s="1">
        <f>+G531</f>
        <v>1.7730999912600964E-2</v>
      </c>
      <c r="O531" s="1">
        <f ca="1">+C$11+C$12*$F531</f>
        <v>1.6074247729985544E-2</v>
      </c>
      <c r="Q531" s="74">
        <f>+C531-15018.5</f>
        <v>41803.765399999917</v>
      </c>
      <c r="S531" s="1">
        <f ca="1">+(O531-G531)^2</f>
        <v>2.7448277946009586E-6</v>
      </c>
    </row>
    <row r="532" spans="1:21" x14ac:dyDescent="0.2">
      <c r="A532" s="96" t="s">
        <v>168</v>
      </c>
      <c r="B532" s="97" t="s">
        <v>45</v>
      </c>
      <c r="C532" s="98">
        <v>56822.265399999917</v>
      </c>
      <c r="D532" s="98">
        <v>5.9999999999999995E-4</v>
      </c>
      <c r="E532" s="1">
        <f>+(C532-C$7)/C$8</f>
        <v>4293.0399857473731</v>
      </c>
      <c r="F532" s="1">
        <f>ROUND(2*E532,0)/2</f>
        <v>4293</v>
      </c>
      <c r="G532" s="1">
        <f>+C532-(C$7+F532*C$8)</f>
        <v>1.7730999912600964E-2</v>
      </c>
      <c r="M532" s="1">
        <f>+G532</f>
        <v>1.7730999912600964E-2</v>
      </c>
      <c r="O532" s="1">
        <f ca="1">+C$11+C$12*$F532</f>
        <v>1.6074247729985544E-2</v>
      </c>
      <c r="Q532" s="74">
        <f>+C532-15018.5</f>
        <v>41803.765399999917</v>
      </c>
      <c r="S532" s="1">
        <f ca="1">+(O532-G532)^2</f>
        <v>2.7448277946009586E-6</v>
      </c>
    </row>
    <row r="533" spans="1:21" x14ac:dyDescent="0.2">
      <c r="A533" s="38" t="s">
        <v>56</v>
      </c>
      <c r="B533" s="39" t="s">
        <v>45</v>
      </c>
      <c r="C533" s="84">
        <v>57013.606</v>
      </c>
      <c r="D533" s="40">
        <v>6.0000000000000001E-3</v>
      </c>
      <c r="E533" s="1">
        <f>+(C533-C$7)/C$8</f>
        <v>4724.5383180773606</v>
      </c>
      <c r="F533" s="1">
        <f>ROUND(2*E533,0)/2</f>
        <v>4724.5</v>
      </c>
      <c r="G533" s="1">
        <f>+C533-(C$7+F533*C$8)</f>
        <v>1.6991500000585802E-2</v>
      </c>
      <c r="K533" s="1">
        <f>+G533</f>
        <v>1.6991500000585802E-2</v>
      </c>
      <c r="O533" s="1">
        <f ca="1">+C$11+C$12*$F533</f>
        <v>1.687470764950405E-2</v>
      </c>
      <c r="Q533" s="74">
        <f>+C533-15018.5</f>
        <v>41995.106</v>
      </c>
      <c r="S533" s="1">
        <f ca="1">+(O533-G533)^2</f>
        <v>1.3640453271203091E-8</v>
      </c>
    </row>
    <row r="534" spans="1:21" x14ac:dyDescent="0.2">
      <c r="A534" s="41" t="s">
        <v>59</v>
      </c>
      <c r="B534" s="42" t="s">
        <v>47</v>
      </c>
      <c r="C534" s="83">
        <v>57437.085599999999</v>
      </c>
      <c r="D534" s="41" t="s">
        <v>60</v>
      </c>
      <c r="E534" s="1">
        <f>+(C534-C$7)/C$8</f>
        <v>5679.5407648957043</v>
      </c>
      <c r="F534" s="1">
        <f>ROUND(2*E534,0)/2</f>
        <v>5679.5</v>
      </c>
      <c r="G534" s="1">
        <f>+C534-(C$7+F534*C$8)</f>
        <v>1.8076499996823259E-2</v>
      </c>
      <c r="K534" s="1">
        <f>+G534</f>
        <v>1.8076499996823259E-2</v>
      </c>
      <c r="O534" s="1">
        <f ca="1">+C$11+C$12*$F534</f>
        <v>1.8646293334649289E-2</v>
      </c>
      <c r="Q534" s="74">
        <f>+C534-15018.5</f>
        <v>42418.585599999999</v>
      </c>
      <c r="S534" s="1">
        <f ca="1">+(O534-G534)^2</f>
        <v>3.246644478309284E-7</v>
      </c>
    </row>
    <row r="535" spans="1:21" x14ac:dyDescent="0.2">
      <c r="A535" s="41" t="s">
        <v>59</v>
      </c>
      <c r="B535" s="42" t="s">
        <v>47</v>
      </c>
      <c r="C535" s="83">
        <v>57465.0219</v>
      </c>
      <c r="D535" s="41" t="s">
        <v>58</v>
      </c>
      <c r="E535" s="1">
        <f>+(C535-C$7)/C$8</f>
        <v>5742.5408122534818</v>
      </c>
      <c r="F535" s="1">
        <f>ROUND(2*E535,0)/2</f>
        <v>5742.5</v>
      </c>
      <c r="G535" s="1">
        <f>+C535-(C$7+F535*C$8)</f>
        <v>1.8097499996656552E-2</v>
      </c>
      <c r="K535" s="1">
        <f>+G535</f>
        <v>1.8097499996656552E-2</v>
      </c>
      <c r="O535" s="1">
        <f ca="1">+C$11+C$12*$F535</f>
        <v>1.8763162337962533E-2</v>
      </c>
      <c r="Q535" s="74">
        <f>+C535-15018.5</f>
        <v>42446.5219</v>
      </c>
      <c r="S535" s="1">
        <f ca="1">+(O535-G535)^2</f>
        <v>4.431063526329602E-7</v>
      </c>
    </row>
    <row r="536" spans="1:21" x14ac:dyDescent="0.2">
      <c r="A536" s="43" t="s">
        <v>61</v>
      </c>
      <c r="B536" s="44" t="s">
        <v>45</v>
      </c>
      <c r="C536" s="83">
        <v>58214.425999999999</v>
      </c>
      <c r="D536" s="41">
        <v>4.0000000000000001E-3</v>
      </c>
      <c r="E536" s="1">
        <f>+(C536-C$7)/C$8</f>
        <v>7432.546066711313</v>
      </c>
      <c r="F536" s="1">
        <f>ROUND(2*E536,0)/2</f>
        <v>7432.5</v>
      </c>
      <c r="G536" s="1">
        <f>+C536-(C$7+F536*C$8)</f>
        <v>2.0427499999641441E-2</v>
      </c>
      <c r="K536" s="1">
        <f>+G536</f>
        <v>2.0427499999641441E-2</v>
      </c>
      <c r="O536" s="1">
        <f ca="1">+C$11+C$12*$F536</f>
        <v>2.1898219728428977E-2</v>
      </c>
      <c r="Q536" s="74">
        <f>+C536-15018.5</f>
        <v>43195.925999999999</v>
      </c>
      <c r="S536" s="1">
        <f ca="1">+(O536-G536)^2</f>
        <v>2.1630165206448835E-6</v>
      </c>
    </row>
    <row r="537" spans="1:21" x14ac:dyDescent="0.2">
      <c r="A537" s="41" t="s">
        <v>62</v>
      </c>
      <c r="B537" s="42" t="s">
        <v>45</v>
      </c>
      <c r="C537" s="83">
        <v>58333.945699999997</v>
      </c>
      <c r="D537" s="41">
        <v>5.0000000000000001E-4</v>
      </c>
      <c r="E537" s="1">
        <f>+(C537-C$7)/C$8</f>
        <v>7702.0787807853603</v>
      </c>
      <c r="F537" s="1">
        <f>ROUND(2*E537,0)/2</f>
        <v>7702</v>
      </c>
      <c r="G537" s="1">
        <f>+C537-(C$7+F537*C$8)</f>
        <v>3.4933999995701015E-2</v>
      </c>
      <c r="K537" s="1">
        <f>+G537</f>
        <v>3.4933999995701015E-2</v>
      </c>
      <c r="O537" s="1">
        <f ca="1">+C$11+C$12*$F537</f>
        <v>2.239815935371342E-2</v>
      </c>
      <c r="Q537" s="74">
        <f>+C537-15018.5</f>
        <v>43315.445699999997</v>
      </c>
      <c r="S537" s="1">
        <f ca="1">+(O537-G537)^2</f>
        <v>1.5714730060130796E-4</v>
      </c>
    </row>
    <row r="538" spans="1:21" x14ac:dyDescent="0.2">
      <c r="A538" s="41" t="s">
        <v>62</v>
      </c>
      <c r="B538" s="42" t="s">
        <v>45</v>
      </c>
      <c r="C538" s="83">
        <v>58364.010499999997</v>
      </c>
      <c r="D538" s="41">
        <v>6.6E-3</v>
      </c>
      <c r="E538" s="1">
        <f>+(C538-C$7)/C$8</f>
        <v>7769.8788768539889</v>
      </c>
      <c r="F538" s="1">
        <f>ROUND(2*E538,0)/2</f>
        <v>7770</v>
      </c>
      <c r="O538" s="1">
        <f ca="1">+C$11+C$12*$F538</f>
        <v>2.2524303674749939E-2</v>
      </c>
      <c r="Q538" s="74">
        <f>+C538-15018.5</f>
        <v>43345.510499999997</v>
      </c>
      <c r="S538" s="1">
        <f ca="1">+(O538-U538)^2</f>
        <v>5.8116690579042927E-3</v>
      </c>
      <c r="U538" s="1">
        <f>+C538-(C$7+F538*C$8)</f>
        <v>-5.3710000007413328E-2</v>
      </c>
    </row>
    <row r="539" spans="1:21" x14ac:dyDescent="0.2">
      <c r="A539" s="45" t="s">
        <v>63</v>
      </c>
      <c r="B539" s="46" t="s">
        <v>47</v>
      </c>
      <c r="C539" s="85">
        <v>58502.216899999999</v>
      </c>
      <c r="D539" s="47" t="s">
        <v>64</v>
      </c>
      <c r="E539" s="1">
        <f>+(C539-C$7)/C$8</f>
        <v>8081.5525682572061</v>
      </c>
      <c r="F539" s="1">
        <f>ROUND(2*E539,0)/2</f>
        <v>8081.5</v>
      </c>
      <c r="G539" s="1">
        <f>+C539-(C$7+F539*C$8)</f>
        <v>2.3310500000661705E-2</v>
      </c>
      <c r="K539" s="1">
        <f>+G539</f>
        <v>2.3310500000661705E-2</v>
      </c>
      <c r="O539" s="1">
        <f ca="1">+C$11+C$12*$F539</f>
        <v>2.3102155968909875E-2</v>
      </c>
      <c r="Q539" s="74">
        <f>+C539-15018.5</f>
        <v>43483.716899999999</v>
      </c>
      <c r="S539" s="1">
        <f ca="1">+(O539-G539)^2</f>
        <v>4.3407235566607349E-8</v>
      </c>
    </row>
    <row r="540" spans="1:21" x14ac:dyDescent="0.2">
      <c r="A540" s="89" t="s">
        <v>164</v>
      </c>
      <c r="B540" s="90" t="s">
        <v>45</v>
      </c>
      <c r="C540" s="91">
        <v>58543.676665999927</v>
      </c>
      <c r="D540" s="92">
        <v>7.3200000000000001E-4</v>
      </c>
      <c r="E540" s="1">
        <f>+(C540-C$7)/C$8</f>
        <v>8175.0498181234252</v>
      </c>
      <c r="F540" s="1">
        <f>ROUND(2*E540,0)/2</f>
        <v>8175</v>
      </c>
      <c r="G540" s="1">
        <f>+C540-(C$7+F540*C$8)</f>
        <v>2.2090999926149379E-2</v>
      </c>
      <c r="L540" s="1">
        <f>+G540</f>
        <v>2.2090999926149379E-2</v>
      </c>
      <c r="O540" s="1">
        <f ca="1">+C$11+C$12*$F540</f>
        <v>2.3275604410335091E-2</v>
      </c>
      <c r="Q540" s="74">
        <f>+C540-15018.5</f>
        <v>43525.176665999927</v>
      </c>
      <c r="S540" s="1">
        <f ca="1">+(O540-G540)^2</f>
        <v>1.4032877839528949E-6</v>
      </c>
    </row>
    <row r="541" spans="1:21" x14ac:dyDescent="0.2">
      <c r="A541" s="89" t="s">
        <v>164</v>
      </c>
      <c r="B541" s="90" t="s">
        <v>45</v>
      </c>
      <c r="C541" s="91">
        <v>58543.899561190046</v>
      </c>
      <c r="D541" s="92">
        <v>8.1599999999999999E-4</v>
      </c>
      <c r="E541" s="1">
        <f>+(C541-C$7)/C$8</f>
        <v>8175.5524762253699</v>
      </c>
      <c r="F541" s="1">
        <f>ROUND(2*E541,0)/2</f>
        <v>8175.5</v>
      </c>
      <c r="G541" s="1">
        <f>+C541-(C$7+F541*C$8)</f>
        <v>2.3269690042070579E-2</v>
      </c>
      <c r="L541" s="1">
        <f>+G541</f>
        <v>2.3269690042070579E-2</v>
      </c>
      <c r="O541" s="1">
        <f ca="1">+C$11+C$12*$F541</f>
        <v>2.3276531942107419E-2</v>
      </c>
      <c r="Q541" s="74">
        <f>+C541-15018.5</f>
        <v>43525.399561190046</v>
      </c>
      <c r="S541" s="1">
        <f ca="1">+(O541-G541)^2</f>
        <v>4.6811596114120514E-11</v>
      </c>
    </row>
    <row r="542" spans="1:21" x14ac:dyDescent="0.2">
      <c r="A542" s="89" t="s">
        <v>164</v>
      </c>
      <c r="B542" s="90" t="s">
        <v>45</v>
      </c>
      <c r="C542" s="91">
        <v>58555.206145590171</v>
      </c>
      <c r="D542" s="92">
        <v>5.5000000000000003E-4</v>
      </c>
      <c r="E542" s="1">
        <f>+(C542-C$7)/C$8</f>
        <v>8201.0503178387025</v>
      </c>
      <c r="F542" s="1">
        <f>ROUND(2*E542,0)/2</f>
        <v>8201</v>
      </c>
      <c r="G542" s="1">
        <f>+C542-(C$7+F542*C$8)</f>
        <v>2.2312590168439783E-2</v>
      </c>
      <c r="L542" s="1">
        <f>+G542</f>
        <v>2.2312590168439783E-2</v>
      </c>
      <c r="O542" s="1">
        <f ca="1">+C$11+C$12*$F542</f>
        <v>2.3323836062496113E-2</v>
      </c>
      <c r="Q542" s="74">
        <f>+C542-15018.5</f>
        <v>43536.706145590171</v>
      </c>
      <c r="S542" s="1">
        <f ca="1">+(O542-G542)^2</f>
        <v>1.022618258245786E-6</v>
      </c>
    </row>
    <row r="543" spans="1:21" x14ac:dyDescent="0.2">
      <c r="A543" s="89" t="s">
        <v>164</v>
      </c>
      <c r="B543" s="90" t="s">
        <v>45</v>
      </c>
      <c r="C543" s="91">
        <v>58555.429149379954</v>
      </c>
      <c r="D543" s="92">
        <v>5.7700000000000004E-4</v>
      </c>
      <c r="E543" s="1">
        <f>+(C543-C$7)/C$8</f>
        <v>8201.5532208472359</v>
      </c>
      <c r="F543" s="1">
        <f>ROUND(2*E543,0)/2</f>
        <v>8201.5</v>
      </c>
      <c r="G543" s="1">
        <f>+C543-(C$7+F543*C$8)</f>
        <v>2.3599879954417702E-2</v>
      </c>
      <c r="L543" s="1">
        <f>+G543</f>
        <v>2.3599879954417702E-2</v>
      </c>
      <c r="O543" s="1">
        <f ca="1">+C$11+C$12*$F543</f>
        <v>2.3324763594268442E-2</v>
      </c>
      <c r="Q543" s="74">
        <f>+C543-15018.5</f>
        <v>43536.929149379954</v>
      </c>
      <c r="S543" s="1">
        <f ca="1">+(O543-G543)^2</f>
        <v>7.5689011621777317E-8</v>
      </c>
    </row>
    <row r="544" spans="1:21" x14ac:dyDescent="0.2">
      <c r="A544" s="89" t="s">
        <v>164</v>
      </c>
      <c r="B544" s="90" t="s">
        <v>45</v>
      </c>
      <c r="C544" s="91">
        <v>58568.066135509871</v>
      </c>
      <c r="D544" s="92">
        <v>7.85E-4</v>
      </c>
      <c r="E544" s="1">
        <f>+(C544-C$7)/C$8</f>
        <v>8230.0512941298221</v>
      </c>
      <c r="F544" s="1">
        <f>ROUND(2*E544,0)/2</f>
        <v>8230</v>
      </c>
      <c r="G544" s="1">
        <f>+C544-(C$7+F544*C$8)</f>
        <v>2.2745509872038383E-2</v>
      </c>
      <c r="L544" s="1">
        <f>+G544</f>
        <v>2.2745509872038383E-2</v>
      </c>
      <c r="O544" s="1">
        <f ca="1">+C$11+C$12*$F544</f>
        <v>2.3377632905291101E-2</v>
      </c>
      <c r="Q544" s="74">
        <f>+C544-15018.5</f>
        <v>43549.566135509871</v>
      </c>
      <c r="S544" s="1">
        <f ca="1">+(O544-G544)^2</f>
        <v>3.9957952916861728E-7</v>
      </c>
    </row>
    <row r="545" spans="1:23" x14ac:dyDescent="0.2">
      <c r="A545" s="89" t="s">
        <v>164</v>
      </c>
      <c r="B545" s="90" t="s">
        <v>45</v>
      </c>
      <c r="C545" s="91">
        <v>58568.288127589971</v>
      </c>
      <c r="D545" s="92">
        <v>6.6699999999999995E-4</v>
      </c>
      <c r="E545" s="1">
        <f>+(C545-C$7)/C$8</f>
        <v>8230.5519155993552</v>
      </c>
      <c r="F545" s="1">
        <f>ROUND(2*E545,0)/2</f>
        <v>8230.5</v>
      </c>
      <c r="G545" s="1">
        <f>+C545-(C$7+F545*C$8)</f>
        <v>2.3021089968096931E-2</v>
      </c>
      <c r="L545" s="1">
        <f>+G545</f>
        <v>2.3021089968096931E-2</v>
      </c>
      <c r="O545" s="1">
        <f ca="1">+C$11+C$12*$F545</f>
        <v>2.3378560437063427E-2</v>
      </c>
      <c r="Q545" s="74">
        <f>+C545-15018.5</f>
        <v>43549.788127589971</v>
      </c>
      <c r="S545" s="1">
        <f ca="1">+(O545-G545)^2</f>
        <v>1.2778513618312672E-7</v>
      </c>
    </row>
    <row r="546" spans="1:23" x14ac:dyDescent="0.2">
      <c r="A546" s="48" t="s">
        <v>65</v>
      </c>
      <c r="B546" s="49" t="s">
        <v>47</v>
      </c>
      <c r="C546" s="87">
        <v>59207.277399999999</v>
      </c>
      <c r="D546" s="50" t="s">
        <v>60</v>
      </c>
      <c r="E546" s="1">
        <f>+(C546-C$7)/C$8</f>
        <v>9671.5571461754025</v>
      </c>
      <c r="F546" s="1">
        <f>ROUND(2*E546,0)/2</f>
        <v>9671.5</v>
      </c>
      <c r="G546" s="1">
        <f>+C546-(C$7+F546*C$8)</f>
        <v>2.5340499996673316E-2</v>
      </c>
      <c r="K546" s="1">
        <f>+G546</f>
        <v>2.5340499996673316E-2</v>
      </c>
      <c r="O546" s="1">
        <f ca="1">+C$11+C$12*$F546</f>
        <v>2.605170700491085E-2</v>
      </c>
      <c r="Q546" s="74">
        <f>+C546-15018.5</f>
        <v>44188.777399999999</v>
      </c>
      <c r="S546" s="1">
        <f ca="1">+(O546-G546)^2</f>
        <v>5.058154085661839E-7</v>
      </c>
    </row>
    <row r="547" spans="1:23" x14ac:dyDescent="0.2">
      <c r="A547" s="48" t="s">
        <v>65</v>
      </c>
      <c r="B547" s="49" t="s">
        <v>47</v>
      </c>
      <c r="C547" s="87">
        <v>59207.278100000003</v>
      </c>
      <c r="D547" s="50" t="s">
        <v>58</v>
      </c>
      <c r="E547" s="1">
        <f>+(C547-C$7)/C$8</f>
        <v>9671.5587247678941</v>
      </c>
      <c r="F547" s="1">
        <f>ROUND(2*E547,0)/2</f>
        <v>9671.5</v>
      </c>
      <c r="G547" s="1">
        <f>+C547-(C$7+F547*C$8)</f>
        <v>2.6040500000817701E-2</v>
      </c>
      <c r="K547" s="1">
        <f>+G547</f>
        <v>2.6040500000817701E-2</v>
      </c>
      <c r="O547" s="1">
        <f ca="1">+C$11+C$12*$F547</f>
        <v>2.605170700491085E-2</v>
      </c>
      <c r="Q547" s="74">
        <f>+C547-15018.5</f>
        <v>44188.778100000003</v>
      </c>
      <c r="S547" s="1">
        <f ca="1">+(O547-G547)^2</f>
        <v>1.2559694074384992E-10</v>
      </c>
    </row>
    <row r="548" spans="1:23" x14ac:dyDescent="0.2">
      <c r="A548" s="48" t="s">
        <v>65</v>
      </c>
      <c r="B548" s="49" t="s">
        <v>47</v>
      </c>
      <c r="C548" s="87">
        <v>59207.279799999997</v>
      </c>
      <c r="D548" s="50" t="s">
        <v>66</v>
      </c>
      <c r="E548" s="1">
        <f>+(C548-C$7)/C$8</f>
        <v>9671.5625584924783</v>
      </c>
      <c r="F548" s="1">
        <f>ROUND(2*E548,0)/2</f>
        <v>9671.5</v>
      </c>
      <c r="G548" s="1">
        <f>+C548-(C$7+F548*C$8)</f>
        <v>2.7740499994251877E-2</v>
      </c>
      <c r="K548" s="1">
        <f>+G548</f>
        <v>2.7740499994251877E-2</v>
      </c>
      <c r="O548" s="1">
        <f ca="1">+C$11+C$12*$F548</f>
        <v>2.605170700491085E-2</v>
      </c>
      <c r="Q548" s="74">
        <f>+C548-15018.5</f>
        <v>44188.779799999997</v>
      </c>
      <c r="S548" s="1">
        <f ca="1">+(O548-G548)^2</f>
        <v>2.8520217608474028E-6</v>
      </c>
    </row>
    <row r="549" spans="1:23" x14ac:dyDescent="0.2">
      <c r="A549" s="70" t="s">
        <v>162</v>
      </c>
      <c r="B549" s="71" t="s">
        <v>47</v>
      </c>
      <c r="C549" s="88">
        <v>59256.052699999884</v>
      </c>
      <c r="D549" s="75" t="s">
        <v>60</v>
      </c>
      <c r="E549" s="1">
        <f>+(C549-C$7)/C$8</f>
        <v>9781.5518917173104</v>
      </c>
      <c r="F549" s="1">
        <f>ROUND(2*E549,0)/2</f>
        <v>9781.5</v>
      </c>
      <c r="G549" s="1">
        <f>+C549-(C$7+F549*C$8)</f>
        <v>2.3010499884549063E-2</v>
      </c>
      <c r="K549" s="1">
        <f>+G549</f>
        <v>2.3010499884549063E-2</v>
      </c>
      <c r="O549" s="1">
        <f ca="1">+C$11+C$12*$F549</f>
        <v>2.6255763994822868E-2</v>
      </c>
      <c r="Q549" s="74">
        <f>+C549-15018.5</f>
        <v>44237.552699999884</v>
      </c>
      <c r="S549" s="1">
        <f ca="1">+(O549-G549)^2</f>
        <v>1.0531739145431232E-5</v>
      </c>
    </row>
    <row r="550" spans="1:23" x14ac:dyDescent="0.2">
      <c r="A550" s="70" t="s">
        <v>162</v>
      </c>
      <c r="B550" s="71" t="s">
        <v>47</v>
      </c>
      <c r="C550" s="88">
        <v>59283.990100000054</v>
      </c>
      <c r="D550" s="75" t="s">
        <v>66</v>
      </c>
      <c r="E550" s="1">
        <f>+(C550-C$7)/C$8</f>
        <v>9844.5544197207964</v>
      </c>
      <c r="F550" s="1">
        <f>ROUND(2*E550,0)/2</f>
        <v>9844.5</v>
      </c>
      <c r="G550" s="1">
        <f>+C550-(C$7+F550*C$8)</f>
        <v>2.4131500053044874E-2</v>
      </c>
      <c r="K550" s="1">
        <f>+G550</f>
        <v>2.4131500053044874E-2</v>
      </c>
      <c r="O550" s="1">
        <f ca="1">+C$11+C$12*$F550</f>
        <v>2.6372632998136115E-2</v>
      </c>
      <c r="Q550" s="74">
        <f>+C550-15018.5</f>
        <v>44265.490100000054</v>
      </c>
      <c r="S550" s="1">
        <f ca="1">+(O550-G550)^2</f>
        <v>5.0226768775733406E-6</v>
      </c>
    </row>
    <row r="551" spans="1:23" x14ac:dyDescent="0.2">
      <c r="A551" s="70" t="s">
        <v>162</v>
      </c>
      <c r="B551" s="71" t="s">
        <v>47</v>
      </c>
      <c r="C551" s="88">
        <v>59283.99049999984</v>
      </c>
      <c r="D551" s="75" t="s">
        <v>60</v>
      </c>
      <c r="E551" s="1">
        <f>+(C551-C$7)/C$8</f>
        <v>9844.5553217731613</v>
      </c>
      <c r="F551" s="1">
        <f>ROUND(2*E551,0)/2</f>
        <v>9844.5</v>
      </c>
      <c r="G551" s="1">
        <f>+C551-(C$7+F551*C$8)</f>
        <v>2.4531499839213211E-2</v>
      </c>
      <c r="K551" s="1">
        <f>+G551</f>
        <v>2.4531499839213211E-2</v>
      </c>
      <c r="O551" s="1">
        <f ca="1">+C$11+C$12*$F551</f>
        <v>2.6372632998136115E-2</v>
      </c>
      <c r="Q551" s="74">
        <f>+C551-15018.5</f>
        <v>44265.49049999984</v>
      </c>
      <c r="S551" s="1">
        <f ca="1">+(O551-G551)^2</f>
        <v>3.3897713088854326E-6</v>
      </c>
    </row>
    <row r="552" spans="1:23" x14ac:dyDescent="0.2">
      <c r="A552" s="70" t="s">
        <v>162</v>
      </c>
      <c r="B552" s="71" t="s">
        <v>47</v>
      </c>
      <c r="C552" s="88">
        <v>59283.991100000218</v>
      </c>
      <c r="D552" s="75" t="s">
        <v>58</v>
      </c>
      <c r="E552" s="1">
        <f>+(C552-C$7)/C$8</f>
        <v>9844.5566748532838</v>
      </c>
      <c r="F552" s="1">
        <f>ROUND(2*E552,0)/2</f>
        <v>9844.5</v>
      </c>
      <c r="G552" s="1">
        <f>+C552-(C$7+F552*C$8)</f>
        <v>2.5131500216957647E-2</v>
      </c>
      <c r="K552" s="1">
        <f>+G552</f>
        <v>2.5131500216957647E-2</v>
      </c>
      <c r="O552" s="1">
        <f ca="1">+C$11+C$12*$F552</f>
        <v>2.6372632998136115E-2</v>
      </c>
      <c r="Q552" s="74">
        <f>+C552-15018.5</f>
        <v>44265.491100000218</v>
      </c>
      <c r="S552" s="1">
        <f ca="1">+(O552-G552)^2</f>
        <v>1.5404105805157992E-6</v>
      </c>
    </row>
    <row r="553" spans="1:23" x14ac:dyDescent="0.2">
      <c r="A553" s="70" t="s">
        <v>162</v>
      </c>
      <c r="B553" s="71" t="s">
        <v>47</v>
      </c>
      <c r="C553" s="88">
        <v>59287.984499999788</v>
      </c>
      <c r="D553" s="75" t="s">
        <v>58</v>
      </c>
      <c r="E553" s="1">
        <f>+(C553-C$7)/C$8</f>
        <v>9853.5623194480013</v>
      </c>
      <c r="F553" s="1">
        <f>ROUND(2*E553,0)/2</f>
        <v>9853.5</v>
      </c>
      <c r="G553" s="1">
        <f>+C553-(C$7+F553*C$8)</f>
        <v>2.7634499783744104E-2</v>
      </c>
      <c r="K553" s="1">
        <f>+G553</f>
        <v>2.7634499783744104E-2</v>
      </c>
      <c r="O553" s="1">
        <f ca="1">+C$11+C$12*$F553</f>
        <v>2.6389328570038006E-2</v>
      </c>
      <c r="Q553" s="74">
        <f>+C553-15018.5</f>
        <v>44269.484499999788</v>
      </c>
      <c r="S553" s="1">
        <f ca="1">+(O553-G553)^2</f>
        <v>1.5504513514423164E-6</v>
      </c>
    </row>
    <row r="554" spans="1:23" x14ac:dyDescent="0.2">
      <c r="A554" s="70" t="s">
        <v>162</v>
      </c>
      <c r="B554" s="71" t="s">
        <v>47</v>
      </c>
      <c r="C554" s="88">
        <v>59287.984499999788</v>
      </c>
      <c r="D554" s="75" t="s">
        <v>163</v>
      </c>
      <c r="E554" s="1">
        <f>+(C554-C$7)/C$8</f>
        <v>9853.5623194480013</v>
      </c>
      <c r="F554" s="1">
        <f>ROUND(2*E554,0)/2</f>
        <v>9853.5</v>
      </c>
      <c r="G554" s="1">
        <f>+C554-(C$7+F554*C$8)</f>
        <v>2.7634499783744104E-2</v>
      </c>
      <c r="K554" s="1">
        <f>+G554</f>
        <v>2.7634499783744104E-2</v>
      </c>
      <c r="O554" s="1">
        <f ca="1">+C$11+C$12*$F554</f>
        <v>2.6389328570038006E-2</v>
      </c>
      <c r="Q554" s="74">
        <f>+C554-15018.5</f>
        <v>44269.484499999788</v>
      </c>
      <c r="S554" s="1">
        <f ca="1">+(O554-G554)^2</f>
        <v>1.5504513514423164E-6</v>
      </c>
    </row>
    <row r="555" spans="1:23" x14ac:dyDescent="0.2">
      <c r="A555" s="70" t="s">
        <v>162</v>
      </c>
      <c r="B555" s="71" t="s">
        <v>47</v>
      </c>
      <c r="C555" s="88">
        <v>59287.984600000083</v>
      </c>
      <c r="D555" s="75" t="s">
        <v>60</v>
      </c>
      <c r="E555" s="1">
        <f>+(C555-C$7)/C$8</f>
        <v>9853.5625449618801</v>
      </c>
      <c r="F555" s="1">
        <f>ROUND(2*E555,0)/2</f>
        <v>9853.5</v>
      </c>
      <c r="G555" s="1">
        <f>+C555-(C$7+F555*C$8)</f>
        <v>2.7734500079532154E-2</v>
      </c>
      <c r="K555" s="1">
        <f>+G555</f>
        <v>2.7734500079532154E-2</v>
      </c>
      <c r="O555" s="1">
        <f ca="1">+C$11+C$12*$F555</f>
        <v>2.6389328570038006E-2</v>
      </c>
      <c r="Q555" s="74">
        <f>+C555-15018.5</f>
        <v>44269.484600000083</v>
      </c>
      <c r="S555" s="1">
        <f ca="1">+(O555-G555)^2</f>
        <v>1.8094863899547631E-6</v>
      </c>
    </row>
    <row r="556" spans="1:23" x14ac:dyDescent="0.2">
      <c r="A556" s="70" t="s">
        <v>162</v>
      </c>
      <c r="B556" s="71" t="s">
        <v>45</v>
      </c>
      <c r="C556" s="88">
        <v>59289.972899999935</v>
      </c>
      <c r="D556" s="75" t="s">
        <v>163</v>
      </c>
      <c r="E556" s="1">
        <f>+(C556-C$7)/C$8</f>
        <v>9858.0464241496084</v>
      </c>
      <c r="F556" s="1">
        <f>ROUND(2*E556,0)/2</f>
        <v>9858</v>
      </c>
      <c r="G556" s="1">
        <f>+C556-(C$7+F556*C$8)</f>
        <v>2.0585999933246057E-2</v>
      </c>
      <c r="K556" s="1">
        <f>+G556</f>
        <v>2.0585999933246057E-2</v>
      </c>
      <c r="O556" s="1">
        <f ca="1">+C$11+C$12*$F556</f>
        <v>2.6397676355988952E-2</v>
      </c>
      <c r="Q556" s="74">
        <f>+C556-15018.5</f>
        <v>44271.472899999935</v>
      </c>
      <c r="S556" s="1">
        <f ca="1">+(O556-G556)^2</f>
        <v>3.3775582842665645E-5</v>
      </c>
    </row>
    <row r="557" spans="1:23" x14ac:dyDescent="0.2">
      <c r="A557" s="70" t="s">
        <v>162</v>
      </c>
      <c r="B557" s="71" t="s">
        <v>45</v>
      </c>
      <c r="C557" s="88">
        <v>59289.977700000163</v>
      </c>
      <c r="D557" s="75" t="s">
        <v>60</v>
      </c>
      <c r="E557" s="1">
        <f>+(C557-C$7)/C$8</f>
        <v>9858.0572487842837</v>
      </c>
      <c r="F557" s="1">
        <f>ROUND(2*E557,0)/2</f>
        <v>9858</v>
      </c>
      <c r="G557" s="1">
        <f>+C557-(C$7+F557*C$8)</f>
        <v>2.5386000161233824E-2</v>
      </c>
      <c r="K557" s="1">
        <f>+G557</f>
        <v>2.5386000161233824E-2</v>
      </c>
      <c r="O557" s="1">
        <f ca="1">+C$11+C$12*$F557</f>
        <v>2.6397676355988952E-2</v>
      </c>
      <c r="Q557" s="74">
        <f>+C557-15018.5</f>
        <v>44271.477700000163</v>
      </c>
      <c r="S557" s="1">
        <f ca="1">+(O557-G557)^2</f>
        <v>1.0234887230342162E-6</v>
      </c>
    </row>
    <row r="558" spans="1:23" x14ac:dyDescent="0.2">
      <c r="A558" s="70" t="s">
        <v>162</v>
      </c>
      <c r="B558" s="71" t="s">
        <v>45</v>
      </c>
      <c r="C558" s="88">
        <v>59289.978099999949</v>
      </c>
      <c r="D558" s="75" t="s">
        <v>58</v>
      </c>
      <c r="E558" s="1">
        <f>+(C558-C$7)/C$8</f>
        <v>9858.0581508366486</v>
      </c>
      <c r="F558" s="1">
        <f>ROUND(2*E558,0)/2</f>
        <v>9858</v>
      </c>
      <c r="G558" s="1">
        <f>+C558-(C$7+F558*C$8)</f>
        <v>2.5785999947402161E-2</v>
      </c>
      <c r="K558" s="1">
        <f>+G558</f>
        <v>2.5785999947402161E-2</v>
      </c>
      <c r="O558" s="1">
        <f ca="1">+C$11+C$12*$F558</f>
        <v>2.6397676355988952E-2</v>
      </c>
      <c r="Q558" s="74">
        <f>+C558-15018.5</f>
        <v>44271.478099999949</v>
      </c>
      <c r="S558" s="1">
        <f ca="1">+(O558-G558)^2</f>
        <v>3.7414802882163534E-7</v>
      </c>
    </row>
    <row r="559" spans="1:23" x14ac:dyDescent="0.2">
      <c r="A559" s="89" t="s">
        <v>164</v>
      </c>
      <c r="B559" s="90" t="s">
        <v>45</v>
      </c>
      <c r="C559" s="91">
        <v>59526.329324540216</v>
      </c>
      <c r="D559" s="92">
        <v>6.1499999999999999E-4</v>
      </c>
      <c r="E559" s="1">
        <f>+(C559-C$7)/C$8</f>
        <v>10391.06138816961</v>
      </c>
      <c r="F559" s="1">
        <f>ROUND(2*E559,0)/2</f>
        <v>10391</v>
      </c>
      <c r="G559" s="1">
        <f>+C559-(C$7+F559*C$8)</f>
        <v>2.7221540214668494E-2</v>
      </c>
      <c r="L559" s="1">
        <f>+G559</f>
        <v>2.7221540214668494E-2</v>
      </c>
      <c r="O559" s="1">
        <f ca="1">+C$11+C$12*$F559</f>
        <v>2.7386425225289907E-2</v>
      </c>
      <c r="Q559" s="74">
        <f>+C559-15018.5</f>
        <v>44507.829324540216</v>
      </c>
      <c r="S559" s="1">
        <f ca="1">+(O559-G559)^2</f>
        <v>2.7187066727623644E-8</v>
      </c>
      <c r="W559" s="93" t="s">
        <v>166</v>
      </c>
    </row>
    <row r="560" spans="1:23" x14ac:dyDescent="0.2">
      <c r="A560" s="89" t="s">
        <v>164</v>
      </c>
      <c r="B560" s="90" t="s">
        <v>45</v>
      </c>
      <c r="C560" s="91">
        <v>59526.550801740028</v>
      </c>
      <c r="D560" s="92">
        <v>7.0500000000000001E-4</v>
      </c>
      <c r="E560" s="1">
        <f>+(C560-C$7)/C$8</f>
        <v>10391.56084851607</v>
      </c>
      <c r="F560" s="1">
        <f>ROUND(2*E560,0)/2</f>
        <v>10391.5</v>
      </c>
      <c r="G560" s="1">
        <f>+C560-(C$7+F560*C$8)</f>
        <v>2.6982240029610693E-2</v>
      </c>
      <c r="L560" s="1">
        <f>+G560</f>
        <v>2.6982240029610693E-2</v>
      </c>
      <c r="O560" s="1">
        <f ca="1">+C$11+C$12*$F560</f>
        <v>2.7387352757062236E-2</v>
      </c>
      <c r="Q560" s="74">
        <f>+C560-15018.5</f>
        <v>44508.050801740028</v>
      </c>
      <c r="S560" s="1">
        <f ca="1">+(O560-G560)^2</f>
        <v>1.6411632194322782E-7</v>
      </c>
      <c r="W560" s="93" t="s">
        <v>166</v>
      </c>
    </row>
    <row r="561" spans="1:23" x14ac:dyDescent="0.2">
      <c r="A561" s="89" t="s">
        <v>164</v>
      </c>
      <c r="B561" s="90" t="s">
        <v>45</v>
      </c>
      <c r="C561" s="91">
        <v>59537.415388079826</v>
      </c>
      <c r="D561" s="92">
        <v>6.7000000000000002E-4</v>
      </c>
      <c r="E561" s="1">
        <f>+(C561-C$7)/C$8</f>
        <v>10416.061926107945</v>
      </c>
      <c r="F561" s="1">
        <f>ROUND(2*E561,0)/2</f>
        <v>10416</v>
      </c>
      <c r="G561" s="1">
        <f>+C561-(C$7+F561*C$8)</f>
        <v>2.7460079822049011E-2</v>
      </c>
      <c r="L561" s="1">
        <f>+G561</f>
        <v>2.7460079822049011E-2</v>
      </c>
      <c r="O561" s="1">
        <f ca="1">+C$11+C$12*$F561</f>
        <v>2.7432801813906275E-2</v>
      </c>
      <c r="Q561" s="74">
        <f>+C561-15018.5</f>
        <v>44518.915388079826</v>
      </c>
      <c r="S561" s="1">
        <f ca="1">+(O561-G561)^2</f>
        <v>7.4408972823512362E-10</v>
      </c>
      <c r="W561" s="93" t="s">
        <v>166</v>
      </c>
    </row>
    <row r="562" spans="1:23" x14ac:dyDescent="0.2">
      <c r="A562" s="89" t="s">
        <v>164</v>
      </c>
      <c r="B562" s="90" t="s">
        <v>45</v>
      </c>
      <c r="C562" s="91">
        <v>59537.636159940157</v>
      </c>
      <c r="D562" s="92">
        <v>6.9399999999999996E-4</v>
      </c>
      <c r="E562" s="1">
        <f>+(C562-C$7)/C$8</f>
        <v>10416.559795820689</v>
      </c>
      <c r="F562" s="1">
        <f>ROUND(2*E562,0)/2</f>
        <v>10416.5</v>
      </c>
      <c r="G562" s="1">
        <f>+C562-(C$7+F562*C$8)</f>
        <v>2.6515440156799741E-2</v>
      </c>
      <c r="L562" s="1">
        <f>+G562</f>
        <v>2.6515440156799741E-2</v>
      </c>
      <c r="O562" s="1">
        <f ca="1">+C$11+C$12*$F562</f>
        <v>2.7433729345678604E-2</v>
      </c>
      <c r="Q562" s="74">
        <f>+C562-15018.5</f>
        <v>44519.136159940157</v>
      </c>
      <c r="S562" s="1">
        <f ca="1">+(O562-G562)^2</f>
        <v>8.432550344118004E-7</v>
      </c>
      <c r="W562" s="93" t="s">
        <v>166</v>
      </c>
    </row>
    <row r="563" spans="1:23" x14ac:dyDescent="0.2">
      <c r="A563" s="70" t="s">
        <v>162</v>
      </c>
      <c r="B563" s="71" t="s">
        <v>47</v>
      </c>
      <c r="C563" s="88">
        <v>59548.276999999769</v>
      </c>
      <c r="D563" s="75" t="s">
        <v>60</v>
      </c>
      <c r="E563" s="1">
        <f>+(C563-C$7)/C$8</f>
        <v>10440.556295990076</v>
      </c>
      <c r="F563" s="1">
        <f>ROUND(2*E563,0)/2</f>
        <v>10440.5</v>
      </c>
      <c r="G563" s="1">
        <f>+C563-(C$7+F563*C$8)</f>
        <v>2.4963499767181929E-2</v>
      </c>
      <c r="K563" s="1">
        <f>+G563</f>
        <v>2.4963499767181929E-2</v>
      </c>
      <c r="O563" s="1">
        <f ca="1">+C$11+C$12*$F563</f>
        <v>2.7478250870750315E-2</v>
      </c>
      <c r="Q563" s="74">
        <f>+C563-15018.5</f>
        <v>44529.776999999769</v>
      </c>
      <c r="S563" s="1">
        <f ca="1">+(O563-G563)^2</f>
        <v>6.3239731128984129E-6</v>
      </c>
      <c r="W563" s="93"/>
    </row>
    <row r="564" spans="1:23" x14ac:dyDescent="0.2">
      <c r="A564" s="89" t="s">
        <v>164</v>
      </c>
      <c r="B564" s="90" t="s">
        <v>45</v>
      </c>
      <c r="C564" s="91">
        <v>59550.052178100217</v>
      </c>
      <c r="D564" s="92">
        <v>7.0500000000000001E-4</v>
      </c>
      <c r="E564" s="1">
        <f>+(C564-C$7)/C$8</f>
        <v>10444.55955713764</v>
      </c>
      <c r="F564" s="1">
        <f>ROUND(2*E564,0)/2</f>
        <v>10444.5</v>
      </c>
      <c r="G564" s="1">
        <f>+C564-(C$7+F564*C$8)</f>
        <v>2.6409600213810336E-2</v>
      </c>
      <c r="L564" s="1">
        <f>+G564</f>
        <v>2.6409600213810336E-2</v>
      </c>
      <c r="O564" s="1">
        <f ca="1">+C$11+C$12*$F564</f>
        <v>2.7485671124928935E-2</v>
      </c>
      <c r="Q564" s="74">
        <f>+C564-15018.5</f>
        <v>44531.552178100217</v>
      </c>
      <c r="S564" s="1">
        <f ca="1">+(O564-G564)^2</f>
        <v>1.1579286057556121E-6</v>
      </c>
      <c r="W564" s="93" t="s">
        <v>166</v>
      </c>
    </row>
    <row r="565" spans="1:23" x14ac:dyDescent="0.2">
      <c r="A565" s="70" t="s">
        <v>162</v>
      </c>
      <c r="B565" s="71" t="s">
        <v>45</v>
      </c>
      <c r="C565" s="88">
        <v>59550.273500000127</v>
      </c>
      <c r="D565" s="75" t="s">
        <v>58</v>
      </c>
      <c r="E565" s="1">
        <f>+(C565-C$7)/C$8</f>
        <v>10445.058667262303</v>
      </c>
      <c r="F565" s="1">
        <f>ROUND(2*E565,0)/2</f>
        <v>10445</v>
      </c>
      <c r="G565" s="1">
        <f>+C565-(C$7+F565*C$8)</f>
        <v>2.6015000126790255E-2</v>
      </c>
      <c r="K565" s="1">
        <f>+G565</f>
        <v>2.6015000126790255E-2</v>
      </c>
      <c r="O565" s="1">
        <f ca="1">+C$11+C$12*$F565</f>
        <v>2.748659865670126E-2</v>
      </c>
      <c r="Q565" s="74">
        <f>+C565-15018.5</f>
        <v>44531.773500000127</v>
      </c>
      <c r="S565" s="1">
        <f ca="1">+(O565-G565)^2</f>
        <v>2.1656022332362312E-6</v>
      </c>
      <c r="W565" s="93"/>
    </row>
    <row r="566" spans="1:23" x14ac:dyDescent="0.2">
      <c r="A566" s="89" t="s">
        <v>164</v>
      </c>
      <c r="B566" s="90" t="s">
        <v>45</v>
      </c>
      <c r="C566" s="91">
        <v>59550.274672130123</v>
      </c>
      <c r="D566" s="92">
        <v>6.9999999999999999E-4</v>
      </c>
      <c r="E566" s="1">
        <f>+(C566-C$7)/C$8</f>
        <v>10445.061310570303</v>
      </c>
      <c r="F566" s="1">
        <f>ROUND(2*E566,0)/2</f>
        <v>10445</v>
      </c>
      <c r="G566" s="1">
        <f>+C566-(C$7+F566*C$8)</f>
        <v>2.7187130122911185E-2</v>
      </c>
      <c r="L566" s="1">
        <f>+G566</f>
        <v>2.7187130122911185E-2</v>
      </c>
      <c r="O566" s="1">
        <f ca="1">+C$11+C$12*$F566</f>
        <v>2.748659865670126E-2</v>
      </c>
      <c r="Q566" s="74">
        <f>+C566-15018.5</f>
        <v>44531.774672130123</v>
      </c>
      <c r="S566" s="1">
        <f ca="1">+(O566-G566)^2</f>
        <v>8.9681402730377462E-8</v>
      </c>
      <c r="W566" s="93" t="s">
        <v>166</v>
      </c>
    </row>
    <row r="567" spans="1:23" x14ac:dyDescent="0.2">
      <c r="A567" s="70" t="s">
        <v>162</v>
      </c>
      <c r="B567" s="71" t="s">
        <v>47</v>
      </c>
      <c r="C567" s="88">
        <v>59552.26500000013</v>
      </c>
      <c r="D567" s="75" t="s">
        <v>60</v>
      </c>
      <c r="E567" s="1">
        <f>+(C567-C$7)/C$8</f>
        <v>10449.549762873148</v>
      </c>
      <c r="F567" s="1">
        <f>ROUND(2*E567,0)/2</f>
        <v>10449.5</v>
      </c>
      <c r="G567" s="1">
        <f>+C567-(C$7+F567*C$8)</f>
        <v>2.2066500125220045E-2</v>
      </c>
      <c r="K567" s="1">
        <f>+G567</f>
        <v>2.2066500125220045E-2</v>
      </c>
      <c r="O567" s="1">
        <f ca="1">+C$11+C$12*$F567</f>
        <v>2.7494946442652209E-2</v>
      </c>
      <c r="Q567" s="74">
        <f>+C567-15018.5</f>
        <v>44533.76500000013</v>
      </c>
      <c r="S567" s="1">
        <f ca="1">+(O567-G567)^2</f>
        <v>2.9468029421242819E-5</v>
      </c>
      <c r="W567" s="93"/>
    </row>
    <row r="568" spans="1:23" x14ac:dyDescent="0.2">
      <c r="A568" s="70" t="s">
        <v>162</v>
      </c>
      <c r="B568" s="71" t="s">
        <v>47</v>
      </c>
      <c r="C568" s="88">
        <v>59552.265199999791</v>
      </c>
      <c r="D568" s="75" t="s">
        <v>58</v>
      </c>
      <c r="E568" s="1">
        <f>+(C568-C$7)/C$8</f>
        <v>10449.550213898805</v>
      </c>
      <c r="F568" s="1">
        <f>ROUND(2*E568,0)/2</f>
        <v>10449.5</v>
      </c>
      <c r="G568" s="1">
        <f>+C568-(C$7+F568*C$8)</f>
        <v>2.226649978547357E-2</v>
      </c>
      <c r="K568" s="1">
        <f>+G568</f>
        <v>2.226649978547357E-2</v>
      </c>
      <c r="O568" s="1">
        <f ca="1">+C$11+C$12*$F568</f>
        <v>2.7494946442652209E-2</v>
      </c>
      <c r="Q568" s="74">
        <f>+C568-15018.5</f>
        <v>44533.765199999791</v>
      </c>
      <c r="S568" s="1">
        <f ca="1">+(O568-G568)^2</f>
        <v>2.7336654446962484E-5</v>
      </c>
      <c r="W568" s="93"/>
    </row>
    <row r="569" spans="1:23" x14ac:dyDescent="0.2">
      <c r="A569" s="89" t="s">
        <v>164</v>
      </c>
      <c r="B569" s="90" t="s">
        <v>45</v>
      </c>
      <c r="C569" s="91">
        <v>59552.712385970168</v>
      </c>
      <c r="D569" s="92">
        <v>1.0629999999999999E-3</v>
      </c>
      <c r="E569" s="1">
        <f>+(C569-C$7)/C$8</f>
        <v>10450.558677342837</v>
      </c>
      <c r="F569" s="1">
        <f>ROUND(2*E569,0)/2</f>
        <v>10450.5</v>
      </c>
      <c r="G569" s="1">
        <f>+C569-(C$7+F569*C$8)</f>
        <v>2.601947016955819E-2</v>
      </c>
      <c r="L569" s="1">
        <f>+G569</f>
        <v>2.601947016955819E-2</v>
      </c>
      <c r="O569" s="1">
        <f ca="1">+C$11+C$12*$F569</f>
        <v>2.7496801506196863E-2</v>
      </c>
      <c r="Q569" s="74">
        <f>+C569-15018.5</f>
        <v>44534.212385970168</v>
      </c>
      <c r="S569" s="1">
        <f ca="1">+(O569-G569)^2</f>
        <v>2.18250787821461E-6</v>
      </c>
      <c r="W569" s="93" t="s">
        <v>166</v>
      </c>
    </row>
    <row r="570" spans="1:23" x14ac:dyDescent="0.2">
      <c r="A570" s="89" t="s">
        <v>164</v>
      </c>
      <c r="B570" s="90" t="s">
        <v>45</v>
      </c>
      <c r="C570" s="91">
        <v>59552.934972090181</v>
      </c>
      <c r="D570" s="92">
        <v>5.2999999999999998E-4</v>
      </c>
      <c r="E570" s="1">
        <f>+(C570-C$7)/C$8</f>
        <v>10451.060638450857</v>
      </c>
      <c r="F570" s="1">
        <f>ROUND(2*E570,0)/2</f>
        <v>10451</v>
      </c>
      <c r="G570" s="1">
        <f>+C570-(C$7+F570*C$8)</f>
        <v>2.6889090178883635E-2</v>
      </c>
      <c r="L570" s="1">
        <f>+G570</f>
        <v>2.6889090178883635E-2</v>
      </c>
      <c r="O570" s="1">
        <f ca="1">+C$11+C$12*$F570</f>
        <v>2.7497729037969189E-2</v>
      </c>
      <c r="Q570" s="74">
        <f>+C570-15018.5</f>
        <v>44534.434972090181</v>
      </c>
      <c r="S570" s="1">
        <f ca="1">+(O570-G570)^2</f>
        <v>3.7044126078896523E-7</v>
      </c>
      <c r="W570" s="93" t="s">
        <v>166</v>
      </c>
    </row>
    <row r="571" spans="1:23" x14ac:dyDescent="0.2">
      <c r="A571" s="70" t="s">
        <v>162</v>
      </c>
      <c r="B571" s="71" t="s">
        <v>45</v>
      </c>
      <c r="C571" s="88">
        <v>59562.246600000188</v>
      </c>
      <c r="D571" s="75" t="s">
        <v>60</v>
      </c>
      <c r="E571" s="1">
        <f>+(C571-C$7)/C$8</f>
        <v>10472.059589611477</v>
      </c>
      <c r="F571" s="1">
        <f>ROUND(2*E571,0)/2</f>
        <v>10472</v>
      </c>
      <c r="G571" s="1">
        <f>+C571-(C$7+F571*C$8)</f>
        <v>2.6424000185215846E-2</v>
      </c>
      <c r="K571" s="1">
        <f>+G571</f>
        <v>2.6424000185215846E-2</v>
      </c>
      <c r="O571" s="1">
        <f ca="1">+C$11+C$12*$F571</f>
        <v>2.753668537240694E-2</v>
      </c>
      <c r="Q571" s="74">
        <f>+C571-15018.5</f>
        <v>44543.746600000188</v>
      </c>
      <c r="S571" s="1">
        <f ca="1">+(O571-G571)^2</f>
        <v>1.2380683257944814E-6</v>
      </c>
      <c r="W571" s="93"/>
    </row>
    <row r="572" spans="1:23" x14ac:dyDescent="0.2">
      <c r="A572" s="70" t="s">
        <v>162</v>
      </c>
      <c r="B572" s="71" t="s">
        <v>45</v>
      </c>
      <c r="C572" s="88">
        <v>59562.246999999974</v>
      </c>
      <c r="D572" s="75" t="s">
        <v>58</v>
      </c>
      <c r="E572" s="1">
        <f>+(C572-C$7)/C$8</f>
        <v>10472.060491663842</v>
      </c>
      <c r="F572" s="1">
        <f>ROUND(2*E572,0)/2</f>
        <v>10472</v>
      </c>
      <c r="G572" s="1">
        <f>+C572-(C$7+F572*C$8)</f>
        <v>2.6823999971384183E-2</v>
      </c>
      <c r="K572" s="1">
        <f>+G572</f>
        <v>2.6823999971384183E-2</v>
      </c>
      <c r="O572" s="1">
        <f ca="1">+C$11+C$12*$F572</f>
        <v>2.753668537240694E-2</v>
      </c>
      <c r="Q572" s="74">
        <f>+C572-15018.5</f>
        <v>44543.746999999974</v>
      </c>
      <c r="S572" s="1">
        <f ca="1">+(O572-G572)^2</f>
        <v>5.0792048083096908E-7</v>
      </c>
      <c r="W572" s="93"/>
    </row>
    <row r="573" spans="1:23" x14ac:dyDescent="0.2">
      <c r="A573" s="70" t="s">
        <v>162</v>
      </c>
      <c r="B573" s="71" t="s">
        <v>47</v>
      </c>
      <c r="C573" s="88">
        <v>59564.242000000086</v>
      </c>
      <c r="D573" s="75" t="s">
        <v>60</v>
      </c>
      <c r="E573" s="1">
        <f>+(C573-C$7)/C$8</f>
        <v>10476.559480237338</v>
      </c>
      <c r="F573" s="1">
        <f>ROUND(2*E573,0)/2</f>
        <v>10476.5</v>
      </c>
      <c r="G573" s="1">
        <f>+C573-(C$7+F573*C$8)</f>
        <v>2.6375500085123349E-2</v>
      </c>
      <c r="K573" s="1">
        <f>+G573</f>
        <v>2.6375500085123349E-2</v>
      </c>
      <c r="O573" s="1">
        <f ca="1">+C$11+C$12*$F573</f>
        <v>2.7545033158357886E-2</v>
      </c>
      <c r="Q573" s="74">
        <f>+C573-15018.5</f>
        <v>44545.742000000086</v>
      </c>
      <c r="S573" s="1">
        <f ca="1">+(O573-G573)^2</f>
        <v>1.3678076093894207E-6</v>
      </c>
      <c r="W573" s="93"/>
    </row>
    <row r="574" spans="1:23" x14ac:dyDescent="0.2">
      <c r="A574" s="89" t="s">
        <v>164</v>
      </c>
      <c r="B574" s="90" t="s">
        <v>45</v>
      </c>
      <c r="C574" s="91">
        <v>59564.242283820175</v>
      </c>
      <c r="D574" s="92">
        <v>6.7199999999999996E-4</v>
      </c>
      <c r="E574" s="1">
        <f>+(C574-C$7)/C$8</f>
        <v>10476.560120289138</v>
      </c>
      <c r="F574" s="1">
        <f>ROUND(2*E574,0)/2</f>
        <v>10476.5</v>
      </c>
      <c r="G574" s="1">
        <f>+C574-(C$7+F574*C$8)</f>
        <v>2.6659320174076129E-2</v>
      </c>
      <c r="L574" s="1">
        <f>+G574</f>
        <v>2.6659320174076129E-2</v>
      </c>
      <c r="O574" s="1">
        <f ca="1">+C$11+C$12*$F574</f>
        <v>2.7545033158357886E-2</v>
      </c>
      <c r="Q574" s="74">
        <f>+C574-15018.5</f>
        <v>44545.742283820175</v>
      </c>
      <c r="S574" s="1">
        <f ca="1">+(O574-G574)^2</f>
        <v>7.8448749052529606E-7</v>
      </c>
      <c r="W574" s="93" t="s">
        <v>166</v>
      </c>
    </row>
    <row r="575" spans="1:23" x14ac:dyDescent="0.2">
      <c r="A575" s="70" t="s">
        <v>162</v>
      </c>
      <c r="B575" s="71" t="s">
        <v>47</v>
      </c>
      <c r="C575" s="88">
        <v>59564.242399999872</v>
      </c>
      <c r="D575" s="75" t="s">
        <v>58</v>
      </c>
      <c r="E575" s="1">
        <f>+(C575-C$7)/C$8</f>
        <v>10476.560382289703</v>
      </c>
      <c r="F575" s="1">
        <f>ROUND(2*E575,0)/2</f>
        <v>10476.5</v>
      </c>
      <c r="G575" s="1">
        <f>+C575-(C$7+F575*C$8)</f>
        <v>2.6775499871291686E-2</v>
      </c>
      <c r="K575" s="1">
        <f>+G575</f>
        <v>2.6775499871291686E-2</v>
      </c>
      <c r="O575" s="1">
        <f ca="1">+C$11+C$12*$F575</f>
        <v>2.7545033158357886E-2</v>
      </c>
      <c r="Q575" s="74">
        <f>+C575-15018.5</f>
        <v>44545.742399999872</v>
      </c>
      <c r="S575" s="1">
        <f ca="1">+(O575-G575)^2</f>
        <v>5.9218147990291062E-7</v>
      </c>
      <c r="W575" s="93"/>
    </row>
    <row r="576" spans="1:23" x14ac:dyDescent="0.2">
      <c r="A576" s="89" t="s">
        <v>164</v>
      </c>
      <c r="B576" s="90" t="s">
        <v>45</v>
      </c>
      <c r="C576" s="91">
        <v>59564.464092640206</v>
      </c>
      <c r="D576" s="92">
        <v>7.0500000000000001E-4</v>
      </c>
      <c r="E576" s="1">
        <f>+(C576-C$7)/C$8</f>
        <v>10477.060328483005</v>
      </c>
      <c r="F576" s="1">
        <f>ROUND(2*E576,0)/2</f>
        <v>10477</v>
      </c>
      <c r="G576" s="1">
        <f>+C576-(C$7+F576*C$8)</f>
        <v>2.675164020183729E-2</v>
      </c>
      <c r="L576" s="1">
        <f>+G576</f>
        <v>2.675164020183729E-2</v>
      </c>
      <c r="O576" s="1">
        <f ca="1">+C$11+C$12*$F576</f>
        <v>2.7545960690130211E-2</v>
      </c>
      <c r="Q576" s="74">
        <f>+C576-15018.5</f>
        <v>44545.964092640206</v>
      </c>
      <c r="S576" s="1">
        <f ca="1">+(O576-G576)^2</f>
        <v>6.3094503812190463E-7</v>
      </c>
      <c r="W576" s="93" t="s">
        <v>166</v>
      </c>
    </row>
    <row r="577" spans="1:23" x14ac:dyDescent="0.2">
      <c r="A577" s="70" t="s">
        <v>162</v>
      </c>
      <c r="B577" s="71" t="s">
        <v>45</v>
      </c>
      <c r="C577" s="88">
        <v>59566.237199999858</v>
      </c>
      <c r="D577" s="75" t="s">
        <v>58</v>
      </c>
      <c r="E577" s="1">
        <f>+(C577-C$7)/C$8</f>
        <v>10481.058919836494</v>
      </c>
      <c r="F577" s="1">
        <f>ROUND(2*E577,0)/2</f>
        <v>10481</v>
      </c>
      <c r="G577" s="1">
        <f>+C577-(C$7+F577*C$8)</f>
        <v>2.612699985911604E-2</v>
      </c>
      <c r="K577" s="1">
        <f>+G577</f>
        <v>2.612699985911604E-2</v>
      </c>
      <c r="O577" s="1">
        <f ca="1">+C$11+C$12*$F577</f>
        <v>2.7553380944308831E-2</v>
      </c>
      <c r="Q577" s="74">
        <f>+C577-15018.5</f>
        <v>44547.737199999858</v>
      </c>
      <c r="S577" s="1">
        <f ca="1">+(O577-G577)^2</f>
        <v>2.0345630001957646E-6</v>
      </c>
      <c r="W577" s="93"/>
    </row>
    <row r="578" spans="1:23" x14ac:dyDescent="0.2">
      <c r="A578" s="70" t="s">
        <v>162</v>
      </c>
      <c r="B578" s="71" t="s">
        <v>45</v>
      </c>
      <c r="C578" s="88">
        <v>59566.237999999896</v>
      </c>
      <c r="D578" s="75" t="s">
        <v>60</v>
      </c>
      <c r="E578" s="1">
        <f>+(C578-C$7)/C$8</f>
        <v>10481.060723942273</v>
      </c>
      <c r="F578" s="1">
        <f>ROUND(2*E578,0)/2</f>
        <v>10481</v>
      </c>
      <c r="G578" s="1">
        <f>+C578-(C$7+F578*C$8)</f>
        <v>2.6926999897114001E-2</v>
      </c>
      <c r="K578" s="1">
        <f>+G578</f>
        <v>2.6926999897114001E-2</v>
      </c>
      <c r="O578" s="1">
        <f ca="1">+C$11+C$12*$F578</f>
        <v>2.7553380944308831E-2</v>
      </c>
      <c r="Q578" s="74">
        <f>+C578-15018.5</f>
        <v>44547.737999999896</v>
      </c>
      <c r="S578" s="1">
        <f ca="1">+(O578-G578)^2</f>
        <v>3.9235321628489202E-7</v>
      </c>
      <c r="W578" s="93"/>
    </row>
    <row r="579" spans="1:23" x14ac:dyDescent="0.2">
      <c r="A579" s="89" t="s">
        <v>164</v>
      </c>
      <c r="B579" s="90" t="s">
        <v>45</v>
      </c>
      <c r="C579" s="91">
        <v>59578.432494069915</v>
      </c>
      <c r="D579" s="92">
        <v>6.6200000000000005E-4</v>
      </c>
      <c r="E579" s="1">
        <f>+(C579-C$7)/C$8</f>
        <v>10508.560919169104</v>
      </c>
      <c r="F579" s="1">
        <f>ROUND(2*E579,0)/2</f>
        <v>10508.5</v>
      </c>
      <c r="G579" s="1">
        <f>+C579-(C$7+F579*C$8)</f>
        <v>2.7013569910195656E-2</v>
      </c>
      <c r="L579" s="1">
        <f>+G579</f>
        <v>2.7013569910195656E-2</v>
      </c>
      <c r="O579" s="1">
        <f ca="1">+C$11+C$12*$F579</f>
        <v>2.7604395191786837E-2</v>
      </c>
      <c r="Q579" s="74">
        <f>+C579-15018.5</f>
        <v>44559.932494069915</v>
      </c>
      <c r="S579" s="1">
        <f ca="1">+(O579-G579)^2</f>
        <v>3.4907451336729784E-7</v>
      </c>
      <c r="W579" s="93" t="s">
        <v>166</v>
      </c>
    </row>
    <row r="580" spans="1:23" x14ac:dyDescent="0.2">
      <c r="A580" s="89" t="s">
        <v>164</v>
      </c>
      <c r="B580" s="90" t="s">
        <v>45</v>
      </c>
      <c r="C580" s="91">
        <v>59578.653540300205</v>
      </c>
      <c r="D580" s="92">
        <v>6.7900000000000002E-4</v>
      </c>
      <c r="E580" s="1">
        <f>+(C580-C$7)/C$8</f>
        <v>10509.059407622355</v>
      </c>
      <c r="F580" s="1">
        <f>ROUND(2*E580,0)/2</f>
        <v>10509</v>
      </c>
      <c r="G580" s="1">
        <f>+C580-(C$7+F580*C$8)</f>
        <v>2.6343300203734543E-2</v>
      </c>
      <c r="L580" s="1">
        <f>+G580</f>
        <v>2.6343300203734543E-2</v>
      </c>
      <c r="O580" s="1">
        <f ca="1">+C$11+C$12*$F580</f>
        <v>2.7605322723559162E-2</v>
      </c>
      <c r="Q580" s="74">
        <f>+C580-15018.5</f>
        <v>44560.153540300205</v>
      </c>
      <c r="S580" s="1">
        <f ca="1">+(O580-G580)^2</f>
        <v>1.5927008405444807E-6</v>
      </c>
      <c r="W580" s="93" t="s">
        <v>166</v>
      </c>
    </row>
    <row r="581" spans="1:23" x14ac:dyDescent="0.2">
      <c r="A581" s="72" t="s">
        <v>167</v>
      </c>
      <c r="B581" s="73" t="s">
        <v>47</v>
      </c>
      <c r="C581" s="86">
        <v>59616.125899999868</v>
      </c>
      <c r="D581" s="24"/>
      <c r="E581" s="1">
        <f>+(C581-C$7)/C$8</f>
        <v>10593.564529477659</v>
      </c>
      <c r="F581" s="1">
        <f>ROUND(2*E581,0)/2</f>
        <v>10593.5</v>
      </c>
      <c r="G581" s="1">
        <f>+C581-(C$7+F581*C$8)</f>
        <v>2.8614499868126586E-2</v>
      </c>
      <c r="K581" s="1">
        <f>+G581</f>
        <v>2.8614499868126586E-2</v>
      </c>
      <c r="O581" s="1">
        <f ca="1">+C$11+C$12*$F581</f>
        <v>2.7762075593082483E-2</v>
      </c>
      <c r="Q581" s="74">
        <f>+C581-15018.5</f>
        <v>44597.625899999868</v>
      </c>
      <c r="S581" s="1">
        <f ca="1">+(O581-G581)^2</f>
        <v>7.2662714468446462E-7</v>
      </c>
      <c r="W581" s="93"/>
    </row>
    <row r="582" spans="1:23" x14ac:dyDescent="0.2">
      <c r="A582" s="72" t="s">
        <v>167</v>
      </c>
      <c r="B582" s="73" t="s">
        <v>47</v>
      </c>
      <c r="C582" s="86">
        <v>59616.126199999824</v>
      </c>
      <c r="D582" s="24"/>
      <c r="E582" s="1">
        <f>+(C582-C$7)/C$8</f>
        <v>10593.565206017194</v>
      </c>
      <c r="F582" s="1">
        <f>ROUND(2*E582,0)/2</f>
        <v>10593.5</v>
      </c>
      <c r="G582" s="1">
        <f>+C582-(C$7+F582*C$8)</f>
        <v>2.8914499824168161E-2</v>
      </c>
      <c r="K582" s="1">
        <f>+G582</f>
        <v>2.8914499824168161E-2</v>
      </c>
      <c r="O582" s="1">
        <f ca="1">+C$11+C$12*$F582</f>
        <v>2.7762075593082483E-2</v>
      </c>
      <c r="Q582" s="74">
        <f>+C582-15018.5</f>
        <v>44597.626199999824</v>
      </c>
      <c r="S582" s="1">
        <f ca="1">+(O582-G582)^2</f>
        <v>1.3280816083934151E-6</v>
      </c>
      <c r="W582" s="93"/>
    </row>
    <row r="583" spans="1:23" x14ac:dyDescent="0.2">
      <c r="A583" s="72" t="s">
        <v>167</v>
      </c>
      <c r="B583" s="73" t="s">
        <v>47</v>
      </c>
      <c r="C583" s="86">
        <v>59932.296999999788</v>
      </c>
      <c r="D583" s="24"/>
      <c r="E583" s="1">
        <f>+(C583-C$7)/C$8</f>
        <v>11306.572131527842</v>
      </c>
      <c r="F583" s="1">
        <f>ROUND(2*E583,0)/2</f>
        <v>11306.5</v>
      </c>
      <c r="G583" s="1">
        <f>+C583-(C$7+F583*C$8)</f>
        <v>3.198549978696974E-2</v>
      </c>
      <c r="K583" s="1">
        <f>+G583</f>
        <v>3.198549978696974E-2</v>
      </c>
      <c r="O583" s="1">
        <f ca="1">+C$11+C$12*$F583</f>
        <v>2.9084735900421287E-2</v>
      </c>
      <c r="Q583" s="74">
        <f>+C583-15018.5</f>
        <v>44913.796999999788</v>
      </c>
      <c r="S583" s="1">
        <f ca="1">+(O583-G583)^2</f>
        <v>8.4144311255036877E-6</v>
      </c>
      <c r="W583" s="93"/>
    </row>
    <row r="584" spans="1:23" x14ac:dyDescent="0.2">
      <c r="A584" s="72" t="s">
        <v>167</v>
      </c>
      <c r="B584" s="73" t="s">
        <v>47</v>
      </c>
      <c r="C584" s="86">
        <v>59936.285999999847</v>
      </c>
      <c r="D584" s="24"/>
      <c r="E584" s="1">
        <f>+(C584-C$7)/C$8</f>
        <v>11315.567853542352</v>
      </c>
      <c r="F584" s="1">
        <f>ROUND(2*E584,0)/2</f>
        <v>11315.5</v>
      </c>
      <c r="G584" s="1">
        <f>+C584-(C$7+F584*C$8)</f>
        <v>3.0088499843259342E-2</v>
      </c>
      <c r="K584" s="1">
        <f>+G584</f>
        <v>3.0088499843259342E-2</v>
      </c>
      <c r="O584" s="1">
        <f ca="1">+C$11+C$12*$F584</f>
        <v>2.9101431472323178E-2</v>
      </c>
      <c r="Q584" s="74">
        <f>+C584-15018.5</f>
        <v>44917.785999999847</v>
      </c>
      <c r="S584" s="1">
        <f ca="1">+(O584-G584)^2</f>
        <v>9.7430396890257346E-7</v>
      </c>
      <c r="W584" s="93"/>
    </row>
    <row r="585" spans="1:23" x14ac:dyDescent="0.2">
      <c r="A585" s="72" t="s">
        <v>167</v>
      </c>
      <c r="B585" s="73" t="s">
        <v>47</v>
      </c>
      <c r="C585" s="86">
        <v>59940.274999999907</v>
      </c>
      <c r="D585" s="24"/>
      <c r="E585" s="1">
        <f>+(C585-C$7)/C$8</f>
        <v>11324.56357555686</v>
      </c>
      <c r="F585" s="1">
        <f>ROUND(2*E585,0)/2</f>
        <v>11324.5</v>
      </c>
      <c r="G585" s="1">
        <f>+C585-(C$7+F585*C$8)</f>
        <v>2.8191499906824902E-2</v>
      </c>
      <c r="K585" s="1">
        <f>+G585</f>
        <v>2.8191499906824902E-2</v>
      </c>
      <c r="O585" s="1">
        <f ca="1">+C$11+C$12*$F585</f>
        <v>2.9118127044225072E-2</v>
      </c>
      <c r="Q585" s="74">
        <f>+C585-15018.5</f>
        <v>44921.774999999907</v>
      </c>
      <c r="S585" s="1">
        <f ca="1">+(O585-G585)^2</f>
        <v>8.5863785176643427E-7</v>
      </c>
      <c r="W585" s="93"/>
    </row>
    <row r="586" spans="1:23" x14ac:dyDescent="0.2">
      <c r="A586" s="72" t="s">
        <v>167</v>
      </c>
      <c r="B586" s="73" t="s">
        <v>47</v>
      </c>
      <c r="C586" s="86">
        <v>59944.268999999855</v>
      </c>
      <c r="D586" s="24"/>
      <c r="E586" s="1">
        <f>+(C586-C$7)/C$8</f>
        <v>11333.570573231702</v>
      </c>
      <c r="F586" s="1">
        <f>ROUND(2*E586,0)/2</f>
        <v>11333.5</v>
      </c>
      <c r="G586" s="1">
        <f>+C586-(C$7+F586*C$8)</f>
        <v>3.1294499851355795E-2</v>
      </c>
      <c r="K586" s="1">
        <f>+G586</f>
        <v>3.1294499851355795E-2</v>
      </c>
      <c r="O586" s="1">
        <f ca="1">+C$11+C$12*$F586</f>
        <v>2.9134822616126963E-2</v>
      </c>
      <c r="Q586" s="74">
        <f>+C586-15018.5</f>
        <v>44925.768999999855</v>
      </c>
      <c r="S586" s="1">
        <f ca="1">+(O586-G586)^2</f>
        <v>4.6642057603656505E-6</v>
      </c>
      <c r="W586" s="93"/>
    </row>
    <row r="587" spans="1:23" x14ac:dyDescent="0.2">
      <c r="A587" s="72" t="s">
        <v>167</v>
      </c>
      <c r="B587" s="73" t="s">
        <v>47</v>
      </c>
      <c r="C587" s="86">
        <v>59944.270000000019</v>
      </c>
      <c r="D587" s="24"/>
      <c r="E587" s="1">
        <f>+(C587-C$7)/C$8</f>
        <v>11333.572828364187</v>
      </c>
      <c r="F587" s="1">
        <f>ROUND(2*E587,0)/2</f>
        <v>11333.5</v>
      </c>
      <c r="G587" s="1">
        <f>+C587-(C$7+F587*C$8)</f>
        <v>3.2294500015268568E-2</v>
      </c>
      <c r="K587" s="1">
        <f>+G587</f>
        <v>3.2294500015268568E-2</v>
      </c>
      <c r="O587" s="1">
        <f ca="1">+C$11+C$12*$F587</f>
        <v>2.9134822616126963E-2</v>
      </c>
      <c r="Q587" s="74">
        <f>+C587-15018.5</f>
        <v>44925.770000000019</v>
      </c>
      <c r="S587" s="1">
        <f ca="1">+(O587-G587)^2</f>
        <v>9.9835612666462568E-6</v>
      </c>
      <c r="W587" s="93"/>
    </row>
    <row r="588" spans="1:23" x14ac:dyDescent="0.2">
      <c r="A588" s="72" t="s">
        <v>167</v>
      </c>
      <c r="B588" s="73" t="s">
        <v>47</v>
      </c>
      <c r="C588" s="86">
        <v>59944.271000000183</v>
      </c>
      <c r="D588" s="24"/>
      <c r="E588" s="1">
        <f>+(C588-C$7)/C$8</f>
        <v>11333.575083496675</v>
      </c>
      <c r="F588" s="1">
        <f>ROUND(2*E588,0)/2</f>
        <v>11333.5</v>
      </c>
      <c r="G588" s="1">
        <f>+C588-(C$7+F588*C$8)</f>
        <v>3.3294500179181341E-2</v>
      </c>
      <c r="K588" s="1">
        <f>+G588</f>
        <v>3.3294500179181341E-2</v>
      </c>
      <c r="O588" s="1">
        <f ca="1">+C$11+C$12*$F588</f>
        <v>2.9134822616126963E-2</v>
      </c>
      <c r="Q588" s="74">
        <f>+C588-15018.5</f>
        <v>44925.771000000183</v>
      </c>
      <c r="S588" s="1">
        <f ca="1">+(O588-G588)^2</f>
        <v>1.7302917428578007E-5</v>
      </c>
      <c r="W588" s="93"/>
    </row>
  </sheetData>
  <sheetProtection selectLockedCells="1" selectUnlockedCells="1"/>
  <sortState xmlns:xlrd2="http://schemas.microsoft.com/office/spreadsheetml/2017/richdata2" ref="A21:Z588">
    <sortCondition ref="C21:C58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opLeftCell="A4" workbookViewId="0">
      <selection activeCell="A19" sqref="A19"/>
    </sheetView>
  </sheetViews>
  <sheetFormatPr defaultRowHeight="12.75" x14ac:dyDescent="0.2"/>
  <cols>
    <col min="1" max="1" width="19.7109375" style="24" customWidth="1"/>
    <col min="2" max="2" width="4.42578125" customWidth="1"/>
    <col min="3" max="3" width="12.7109375" style="24" customWidth="1"/>
    <col min="4" max="4" width="5.42578125" customWidth="1"/>
    <col min="5" max="5" width="14.85546875" customWidth="1"/>
    <col min="7" max="7" width="12" customWidth="1"/>
    <col min="8" max="8" width="14.140625" style="2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1" t="s">
        <v>67</v>
      </c>
      <c r="I1" s="52" t="s">
        <v>68</v>
      </c>
      <c r="J1" s="53" t="s">
        <v>34</v>
      </c>
    </row>
    <row r="2" spans="1:16" x14ac:dyDescent="0.2">
      <c r="I2" s="54" t="s">
        <v>69</v>
      </c>
      <c r="J2" s="55" t="s">
        <v>33</v>
      </c>
    </row>
    <row r="3" spans="1:16" x14ac:dyDescent="0.2">
      <c r="A3" s="56" t="s">
        <v>70</v>
      </c>
      <c r="I3" s="54" t="s">
        <v>71</v>
      </c>
      <c r="J3" s="55" t="s">
        <v>31</v>
      </c>
    </row>
    <row r="4" spans="1:16" x14ac:dyDescent="0.2">
      <c r="I4" s="54" t="s">
        <v>72</v>
      </c>
      <c r="J4" s="55" t="s">
        <v>31</v>
      </c>
    </row>
    <row r="5" spans="1:16" x14ac:dyDescent="0.2">
      <c r="I5" s="57" t="s">
        <v>60</v>
      </c>
      <c r="J5" s="58" t="s">
        <v>32</v>
      </c>
    </row>
    <row r="11" spans="1:16" ht="12.75" customHeight="1" x14ac:dyDescent="0.2">
      <c r="A11" s="24" t="str">
        <f t="shared" ref="A11:A27" si="0">P11</f>
        <v>BAVM 158 </v>
      </c>
      <c r="B11" s="3" t="str">
        <f t="shared" ref="B11:B27" si="1">IF(H11=INT(H11),"I","II")</f>
        <v>I</v>
      </c>
      <c r="C11" s="24">
        <f t="shared" ref="C11:C27" si="2">1*G11</f>
        <v>52309.406600000002</v>
      </c>
      <c r="D11" t="str">
        <f t="shared" ref="D11:D27" si="3">VLOOKUP(F11,I$1:J$5,2,FALSE)</f>
        <v>vis</v>
      </c>
      <c r="E11">
        <f>VLOOKUP(C11,Active!C$21:E$972,3,FALSE)</f>
        <v>-5884.0528332352333</v>
      </c>
      <c r="F11" s="3" t="s">
        <v>60</v>
      </c>
      <c r="G11" t="str">
        <f t="shared" ref="G11:G27" si="4">MID(I11,3,LEN(I11)-3)</f>
        <v>52309.4066</v>
      </c>
      <c r="H11" s="24">
        <f t="shared" ref="H11:H27" si="5">1*K11</f>
        <v>-430</v>
      </c>
      <c r="I11" s="59" t="s">
        <v>73</v>
      </c>
      <c r="J11" s="60" t="s">
        <v>74</v>
      </c>
      <c r="K11" s="59">
        <v>-430</v>
      </c>
      <c r="L11" s="59" t="s">
        <v>75</v>
      </c>
      <c r="M11" s="60" t="s">
        <v>76</v>
      </c>
      <c r="N11" s="60" t="s">
        <v>77</v>
      </c>
      <c r="O11" s="61" t="s">
        <v>78</v>
      </c>
      <c r="P11" s="62" t="s">
        <v>79</v>
      </c>
    </row>
    <row r="12" spans="1:16" ht="12.75" customHeight="1" x14ac:dyDescent="0.2">
      <c r="A12" s="24" t="str">
        <f t="shared" si="0"/>
        <v>IBVS 5603 </v>
      </c>
      <c r="B12" s="3" t="str">
        <f t="shared" si="1"/>
        <v>I</v>
      </c>
      <c r="C12" s="24">
        <f t="shared" si="2"/>
        <v>53118.693899999998</v>
      </c>
      <c r="D12" t="str">
        <f t="shared" si="3"/>
        <v>vis</v>
      </c>
      <c r="E12">
        <f>VLOOKUP(C12,Active!C$21:E$972,3,FALSE)</f>
        <v>-4059.0030511937612</v>
      </c>
      <c r="F12" s="3" t="s">
        <v>60</v>
      </c>
      <c r="G12" t="str">
        <f t="shared" si="4"/>
        <v>53118.6939</v>
      </c>
      <c r="H12" s="24">
        <f t="shared" si="5"/>
        <v>1395</v>
      </c>
      <c r="I12" s="59" t="s">
        <v>80</v>
      </c>
      <c r="J12" s="60" t="s">
        <v>81</v>
      </c>
      <c r="K12" s="59">
        <v>1395</v>
      </c>
      <c r="L12" s="59" t="s">
        <v>82</v>
      </c>
      <c r="M12" s="60" t="s">
        <v>76</v>
      </c>
      <c r="N12" s="60" t="s">
        <v>83</v>
      </c>
      <c r="O12" s="61" t="s">
        <v>84</v>
      </c>
      <c r="P12" s="62" t="s">
        <v>85</v>
      </c>
    </row>
    <row r="13" spans="1:16" ht="12.75" customHeight="1" x14ac:dyDescent="0.2">
      <c r="A13" s="24" t="str">
        <f t="shared" si="0"/>
        <v>IBVS 5843 </v>
      </c>
      <c r="B13" s="3" t="str">
        <f t="shared" si="1"/>
        <v>II</v>
      </c>
      <c r="C13" s="24">
        <f t="shared" si="2"/>
        <v>53410.700299999997</v>
      </c>
      <c r="D13" t="str">
        <f t="shared" si="3"/>
        <v>vis</v>
      </c>
      <c r="E13">
        <f>VLOOKUP(C13,Active!C$21:E$972,3,FALSE)</f>
        <v>-3400.4900402090161</v>
      </c>
      <c r="F13" s="3" t="s">
        <v>60</v>
      </c>
      <c r="G13" t="str">
        <f t="shared" si="4"/>
        <v>53410.7003</v>
      </c>
      <c r="H13" s="24">
        <f t="shared" si="5"/>
        <v>2053.5</v>
      </c>
      <c r="I13" s="59" t="s">
        <v>86</v>
      </c>
      <c r="J13" s="60" t="s">
        <v>87</v>
      </c>
      <c r="K13" s="59">
        <v>2053.5</v>
      </c>
      <c r="L13" s="59" t="s">
        <v>88</v>
      </c>
      <c r="M13" s="60" t="s">
        <v>89</v>
      </c>
      <c r="N13" s="60" t="s">
        <v>90</v>
      </c>
      <c r="O13" s="61" t="s">
        <v>91</v>
      </c>
      <c r="P13" s="62" t="s">
        <v>92</v>
      </c>
    </row>
    <row r="14" spans="1:16" ht="12.75" customHeight="1" x14ac:dyDescent="0.2">
      <c r="A14" s="24" t="str">
        <f t="shared" si="0"/>
        <v>IBVS 5843 </v>
      </c>
      <c r="B14" s="3" t="str">
        <f t="shared" si="1"/>
        <v>I</v>
      </c>
      <c r="C14" s="24">
        <f t="shared" si="2"/>
        <v>53411.805999999997</v>
      </c>
      <c r="D14" t="str">
        <f t="shared" si="3"/>
        <v>vis</v>
      </c>
      <c r="E14">
        <f>VLOOKUP(C14,Active!C$21:E$972,3,FALSE)</f>
        <v>-3397.9965406273432</v>
      </c>
      <c r="F14" s="3" t="s">
        <v>60</v>
      </c>
      <c r="G14" t="str">
        <f t="shared" si="4"/>
        <v>53411.8060</v>
      </c>
      <c r="H14" s="24">
        <f t="shared" si="5"/>
        <v>2056</v>
      </c>
      <c r="I14" s="59" t="s">
        <v>93</v>
      </c>
      <c r="J14" s="60" t="s">
        <v>94</v>
      </c>
      <c r="K14" s="59" t="s">
        <v>95</v>
      </c>
      <c r="L14" s="59" t="s">
        <v>96</v>
      </c>
      <c r="M14" s="60" t="s">
        <v>89</v>
      </c>
      <c r="N14" s="60" t="s">
        <v>90</v>
      </c>
      <c r="O14" s="61" t="s">
        <v>91</v>
      </c>
      <c r="P14" s="62" t="s">
        <v>92</v>
      </c>
    </row>
    <row r="15" spans="1:16" ht="12.75" customHeight="1" x14ac:dyDescent="0.2">
      <c r="A15" s="24" t="str">
        <f t="shared" si="0"/>
        <v>IBVS 5843 </v>
      </c>
      <c r="B15" s="3" t="str">
        <f t="shared" si="1"/>
        <v>II</v>
      </c>
      <c r="C15" s="24">
        <f t="shared" si="2"/>
        <v>53413.798199999997</v>
      </c>
      <c r="D15" t="str">
        <f t="shared" si="3"/>
        <v>vis</v>
      </c>
      <c r="E15">
        <f>VLOOKUP(C15,Active!C$21:E$972,3,FALSE)</f>
        <v>-3393.5038664240237</v>
      </c>
      <c r="F15" s="3" t="s">
        <v>60</v>
      </c>
      <c r="G15" t="str">
        <f t="shared" si="4"/>
        <v>53413.7982</v>
      </c>
      <c r="H15" s="24">
        <f t="shared" si="5"/>
        <v>2060.5</v>
      </c>
      <c r="I15" s="59" t="s">
        <v>97</v>
      </c>
      <c r="J15" s="60" t="s">
        <v>98</v>
      </c>
      <c r="K15" s="59" t="s">
        <v>99</v>
      </c>
      <c r="L15" s="59" t="s">
        <v>100</v>
      </c>
      <c r="M15" s="60" t="s">
        <v>89</v>
      </c>
      <c r="N15" s="60" t="s">
        <v>90</v>
      </c>
      <c r="O15" s="61" t="s">
        <v>91</v>
      </c>
      <c r="P15" s="62" t="s">
        <v>92</v>
      </c>
    </row>
    <row r="16" spans="1:16" ht="12.75" customHeight="1" x14ac:dyDescent="0.2">
      <c r="A16" s="24" t="str">
        <f t="shared" si="0"/>
        <v>IBVS 5843 </v>
      </c>
      <c r="B16" s="3" t="str">
        <f t="shared" si="1"/>
        <v>I</v>
      </c>
      <c r="C16" s="24">
        <f t="shared" si="2"/>
        <v>53459.693200000002</v>
      </c>
      <c r="D16" t="str">
        <f t="shared" si="3"/>
        <v>vis</v>
      </c>
      <c r="E16">
        <f>VLOOKUP(C16,Active!C$21:E$972,3,FALSE)</f>
        <v>-3290.0045779181974</v>
      </c>
      <c r="F16" s="3" t="s">
        <v>60</v>
      </c>
      <c r="G16" t="str">
        <f t="shared" si="4"/>
        <v>53459.6932</v>
      </c>
      <c r="H16" s="24">
        <f t="shared" si="5"/>
        <v>2164</v>
      </c>
      <c r="I16" s="59" t="s">
        <v>101</v>
      </c>
      <c r="J16" s="60" t="s">
        <v>102</v>
      </c>
      <c r="K16" s="59" t="s">
        <v>103</v>
      </c>
      <c r="L16" s="59" t="s">
        <v>104</v>
      </c>
      <c r="M16" s="60" t="s">
        <v>89</v>
      </c>
      <c r="N16" s="60" t="s">
        <v>90</v>
      </c>
      <c r="O16" s="61" t="s">
        <v>91</v>
      </c>
      <c r="P16" s="62" t="s">
        <v>92</v>
      </c>
    </row>
    <row r="17" spans="1:16" ht="12.75" customHeight="1" x14ac:dyDescent="0.2">
      <c r="A17" s="24" t="str">
        <f t="shared" si="0"/>
        <v>BAVM 241 (=IBVS 6157) </v>
      </c>
      <c r="B17" s="3" t="str">
        <f t="shared" si="1"/>
        <v>I</v>
      </c>
      <c r="C17" s="24">
        <f t="shared" si="2"/>
        <v>56727.369200000001</v>
      </c>
      <c r="D17" t="str">
        <f t="shared" si="3"/>
        <v>vis</v>
      </c>
      <c r="E17">
        <f>VLOOKUP(C17,Active!C$21:E$972,3,FALSE)</f>
        <v>4079.0365173543678</v>
      </c>
      <c r="F17" s="3" t="s">
        <v>60</v>
      </c>
      <c r="G17" t="str">
        <f t="shared" si="4"/>
        <v>56727.3692</v>
      </c>
      <c r="H17" s="24">
        <f t="shared" si="5"/>
        <v>9533</v>
      </c>
      <c r="I17" s="59" t="s">
        <v>105</v>
      </c>
      <c r="J17" s="60" t="s">
        <v>106</v>
      </c>
      <c r="K17" s="59" t="s">
        <v>107</v>
      </c>
      <c r="L17" s="59" t="s">
        <v>108</v>
      </c>
      <c r="M17" s="60" t="s">
        <v>89</v>
      </c>
      <c r="N17" s="60" t="s">
        <v>60</v>
      </c>
      <c r="O17" s="61" t="s">
        <v>109</v>
      </c>
      <c r="P17" s="62" t="s">
        <v>110</v>
      </c>
    </row>
    <row r="18" spans="1:16" ht="12.75" customHeight="1" x14ac:dyDescent="0.2">
      <c r="A18" s="24" t="str">
        <f t="shared" si="0"/>
        <v>OEJV 0172 </v>
      </c>
      <c r="B18" s="3" t="str">
        <f t="shared" si="1"/>
        <v>II</v>
      </c>
      <c r="C18" s="24">
        <f t="shared" si="2"/>
        <v>57013.606</v>
      </c>
      <c r="D18" t="str">
        <f t="shared" si="3"/>
        <v>vis</v>
      </c>
      <c r="E18">
        <f>VLOOKUP(C18,Active!C$21:E$972,3,FALSE)</f>
        <v>4724.5383180773606</v>
      </c>
      <c r="F18" s="3" t="s">
        <v>60</v>
      </c>
      <c r="G18" t="str">
        <f t="shared" si="4"/>
        <v>57013.606</v>
      </c>
      <c r="H18" s="24">
        <f t="shared" si="5"/>
        <v>10178.5</v>
      </c>
      <c r="I18" s="59" t="s">
        <v>111</v>
      </c>
      <c r="J18" s="60" t="s">
        <v>112</v>
      </c>
      <c r="K18" s="59" t="s">
        <v>113</v>
      </c>
      <c r="L18" s="59" t="s">
        <v>114</v>
      </c>
      <c r="M18" s="60" t="s">
        <v>89</v>
      </c>
      <c r="N18" s="60" t="s">
        <v>77</v>
      </c>
      <c r="O18" s="61" t="s">
        <v>115</v>
      </c>
      <c r="P18" s="62" t="s">
        <v>116</v>
      </c>
    </row>
    <row r="19" spans="1:16" ht="12.75" customHeight="1" x14ac:dyDescent="0.2">
      <c r="A19" s="24" t="str">
        <f t="shared" si="0"/>
        <v>VSB 46 </v>
      </c>
      <c r="B19" s="3" t="str">
        <f t="shared" si="1"/>
        <v>II</v>
      </c>
      <c r="C19" s="24">
        <f t="shared" si="2"/>
        <v>54147.240100000003</v>
      </c>
      <c r="D19" t="str">
        <f t="shared" si="3"/>
        <v>vis</v>
      </c>
      <c r="E19">
        <f>VLOOKUP(C19,Active!C$21:E$972,3,FALSE)</f>
        <v>-1739.4954818428012</v>
      </c>
      <c r="F19" s="3" t="s">
        <v>60</v>
      </c>
      <c r="G19" t="str">
        <f t="shared" si="4"/>
        <v>54147.2401</v>
      </c>
      <c r="H19" s="24">
        <f t="shared" si="5"/>
        <v>3714.5</v>
      </c>
      <c r="I19" s="59" t="s">
        <v>117</v>
      </c>
      <c r="J19" s="60" t="s">
        <v>118</v>
      </c>
      <c r="K19" s="59" t="s">
        <v>119</v>
      </c>
      <c r="L19" s="59" t="s">
        <v>104</v>
      </c>
      <c r="M19" s="60" t="s">
        <v>89</v>
      </c>
      <c r="N19" s="60" t="s">
        <v>60</v>
      </c>
      <c r="O19" s="61" t="s">
        <v>120</v>
      </c>
      <c r="P19" s="62" t="s">
        <v>49</v>
      </c>
    </row>
    <row r="20" spans="1:16" ht="12.75" customHeight="1" x14ac:dyDescent="0.2">
      <c r="A20" s="24" t="str">
        <f t="shared" si="0"/>
        <v>VSB 46 </v>
      </c>
      <c r="B20" s="3" t="str">
        <f t="shared" si="1"/>
        <v>I</v>
      </c>
      <c r="C20" s="24">
        <f t="shared" si="2"/>
        <v>54174.069900000002</v>
      </c>
      <c r="D20" t="str">
        <f t="shared" si="3"/>
        <v>vis</v>
      </c>
      <c r="E20">
        <f>VLOOKUP(C20,Active!C$21:E$972,3,FALSE)</f>
        <v>-1678.9907381723942</v>
      </c>
      <c r="F20" s="3" t="s">
        <v>60</v>
      </c>
      <c r="G20" t="str">
        <f t="shared" si="4"/>
        <v>54174.0699</v>
      </c>
      <c r="H20" s="24">
        <f t="shared" si="5"/>
        <v>3775</v>
      </c>
      <c r="I20" s="59" t="s">
        <v>121</v>
      </c>
      <c r="J20" s="60" t="s">
        <v>122</v>
      </c>
      <c r="K20" s="59" t="s">
        <v>123</v>
      </c>
      <c r="L20" s="59" t="s">
        <v>124</v>
      </c>
      <c r="M20" s="60" t="s">
        <v>89</v>
      </c>
      <c r="N20" s="60" t="s">
        <v>58</v>
      </c>
      <c r="O20" s="61" t="s">
        <v>125</v>
      </c>
      <c r="P20" s="62" t="s">
        <v>49</v>
      </c>
    </row>
    <row r="21" spans="1:16" ht="12.75" customHeight="1" x14ac:dyDescent="0.2">
      <c r="A21" s="24" t="str">
        <f t="shared" si="0"/>
        <v>VSB 48 </v>
      </c>
      <c r="B21" s="3" t="str">
        <f t="shared" si="1"/>
        <v>II</v>
      </c>
      <c r="C21" s="24">
        <f t="shared" si="2"/>
        <v>54832.3514</v>
      </c>
      <c r="D21" t="str">
        <f t="shared" si="3"/>
        <v>vis</v>
      </c>
      <c r="E21">
        <f>VLOOKUP(C21,Active!C$21:E$972,3,FALSE)</f>
        <v>-194.47898555137303</v>
      </c>
      <c r="F21" s="3" t="s">
        <v>60</v>
      </c>
      <c r="G21" t="str">
        <f t="shared" si="4"/>
        <v>54832.3514</v>
      </c>
      <c r="H21" s="24">
        <f t="shared" si="5"/>
        <v>5259.5</v>
      </c>
      <c r="I21" s="59" t="s">
        <v>126</v>
      </c>
      <c r="J21" s="60" t="s">
        <v>127</v>
      </c>
      <c r="K21" s="59" t="s">
        <v>128</v>
      </c>
      <c r="L21" s="59" t="s">
        <v>129</v>
      </c>
      <c r="M21" s="60" t="s">
        <v>89</v>
      </c>
      <c r="N21" s="60" t="s">
        <v>66</v>
      </c>
      <c r="O21" s="61" t="s">
        <v>120</v>
      </c>
      <c r="P21" s="62" t="s">
        <v>50</v>
      </c>
    </row>
    <row r="22" spans="1:16" ht="12.75" customHeight="1" x14ac:dyDescent="0.2">
      <c r="A22" s="24" t="str">
        <f t="shared" si="0"/>
        <v>VSB 50 </v>
      </c>
      <c r="B22" s="3" t="str">
        <f t="shared" si="1"/>
        <v>I</v>
      </c>
      <c r="C22" s="24">
        <f t="shared" si="2"/>
        <v>54907.067600000002</v>
      </c>
      <c r="D22" t="str">
        <f t="shared" si="3"/>
        <v>vis</v>
      </c>
      <c r="E22">
        <f>VLOOKUP(C22,Active!C$21:E$972,3,FALSE)</f>
        <v>-25.984083277517527</v>
      </c>
      <c r="F22" s="3" t="s">
        <v>60</v>
      </c>
      <c r="G22" t="str">
        <f t="shared" si="4"/>
        <v>54907.0676</v>
      </c>
      <c r="H22" s="24">
        <f t="shared" si="5"/>
        <v>5428</v>
      </c>
      <c r="I22" s="59" t="s">
        <v>130</v>
      </c>
      <c r="J22" s="60" t="s">
        <v>131</v>
      </c>
      <c r="K22" s="59" t="s">
        <v>132</v>
      </c>
      <c r="L22" s="59" t="s">
        <v>133</v>
      </c>
      <c r="M22" s="60" t="s">
        <v>89</v>
      </c>
      <c r="N22" s="60" t="s">
        <v>58</v>
      </c>
      <c r="O22" s="61" t="s">
        <v>125</v>
      </c>
      <c r="P22" s="62" t="s">
        <v>51</v>
      </c>
    </row>
    <row r="23" spans="1:16" ht="12.75" customHeight="1" x14ac:dyDescent="0.2">
      <c r="A23" s="24" t="str">
        <f t="shared" si="0"/>
        <v>VSB 53 </v>
      </c>
      <c r="B23" s="3" t="str">
        <f t="shared" si="1"/>
        <v>II</v>
      </c>
      <c r="C23" s="24">
        <f t="shared" si="2"/>
        <v>55626.100599999998</v>
      </c>
      <c r="D23" t="str">
        <f t="shared" si="3"/>
        <v>vis</v>
      </c>
      <c r="E23">
        <f>VLOOKUP(C23,Active!C$21:E$972,3,FALSE)</f>
        <v>1595.5303281442662</v>
      </c>
      <c r="F23" s="3" t="s">
        <v>60</v>
      </c>
      <c r="G23" t="str">
        <f t="shared" si="4"/>
        <v>55626.1006</v>
      </c>
      <c r="H23" s="24">
        <f t="shared" si="5"/>
        <v>7049.5</v>
      </c>
      <c r="I23" s="59" t="s">
        <v>134</v>
      </c>
      <c r="J23" s="60" t="s">
        <v>135</v>
      </c>
      <c r="K23" s="59" t="s">
        <v>136</v>
      </c>
      <c r="L23" s="59" t="s">
        <v>137</v>
      </c>
      <c r="M23" s="60" t="s">
        <v>89</v>
      </c>
      <c r="N23" s="60" t="s">
        <v>58</v>
      </c>
      <c r="O23" s="61" t="s">
        <v>125</v>
      </c>
      <c r="P23" s="62" t="s">
        <v>52</v>
      </c>
    </row>
    <row r="24" spans="1:16" ht="12.75" customHeight="1" x14ac:dyDescent="0.2">
      <c r="A24" s="24" t="str">
        <f t="shared" si="0"/>
        <v>VSB 53 </v>
      </c>
      <c r="B24" s="3" t="str">
        <f t="shared" si="1"/>
        <v>I</v>
      </c>
      <c r="C24" s="24">
        <f t="shared" si="2"/>
        <v>55656.031900000002</v>
      </c>
      <c r="D24" t="str">
        <f t="shared" si="3"/>
        <v>vis</v>
      </c>
      <c r="E24">
        <f>VLOOKUP(C24,Active!C$21:E$972,3,FALSE)</f>
        <v>1663.0293640752948</v>
      </c>
      <c r="F24" s="3" t="s">
        <v>60</v>
      </c>
      <c r="G24" t="str">
        <f t="shared" si="4"/>
        <v>55656.0319</v>
      </c>
      <c r="H24" s="24">
        <f t="shared" si="5"/>
        <v>7117</v>
      </c>
      <c r="I24" s="59" t="s">
        <v>138</v>
      </c>
      <c r="J24" s="60" t="s">
        <v>139</v>
      </c>
      <c r="K24" s="59" t="s">
        <v>140</v>
      </c>
      <c r="L24" s="59" t="s">
        <v>141</v>
      </c>
      <c r="M24" s="60" t="s">
        <v>89</v>
      </c>
      <c r="N24" s="60" t="s">
        <v>142</v>
      </c>
      <c r="O24" s="61" t="s">
        <v>125</v>
      </c>
      <c r="P24" s="62" t="s">
        <v>52</v>
      </c>
    </row>
    <row r="25" spans="1:16" ht="12.75" customHeight="1" x14ac:dyDescent="0.2">
      <c r="A25" s="24" t="str">
        <f t="shared" si="0"/>
        <v>VSB 55 </v>
      </c>
      <c r="B25" s="3" t="str">
        <f t="shared" si="1"/>
        <v>II</v>
      </c>
      <c r="C25" s="24">
        <f t="shared" si="2"/>
        <v>56018.982199999999</v>
      </c>
      <c r="D25" t="str">
        <f t="shared" si="3"/>
        <v>vis</v>
      </c>
      <c r="E25">
        <f>VLOOKUP(C25,Active!C$21:E$972,3,FALSE)</f>
        <v>2481.530242449247</v>
      </c>
      <c r="F25" s="3" t="s">
        <v>60</v>
      </c>
      <c r="G25" t="str">
        <f t="shared" si="4"/>
        <v>56018.9822</v>
      </c>
      <c r="H25" s="24">
        <f t="shared" si="5"/>
        <v>7935.5</v>
      </c>
      <c r="I25" s="59" t="s">
        <v>143</v>
      </c>
      <c r="J25" s="60" t="s">
        <v>144</v>
      </c>
      <c r="K25" s="59" t="s">
        <v>145</v>
      </c>
      <c r="L25" s="59" t="s">
        <v>146</v>
      </c>
      <c r="M25" s="60" t="s">
        <v>89</v>
      </c>
      <c r="N25" s="60" t="s">
        <v>58</v>
      </c>
      <c r="O25" s="61" t="s">
        <v>125</v>
      </c>
      <c r="P25" s="62" t="s">
        <v>53</v>
      </c>
    </row>
    <row r="26" spans="1:16" ht="12.75" customHeight="1" x14ac:dyDescent="0.2">
      <c r="A26" s="24" t="str">
        <f t="shared" si="0"/>
        <v>VSB 55 </v>
      </c>
      <c r="B26" s="3" t="str">
        <f t="shared" si="1"/>
        <v>II</v>
      </c>
      <c r="C26" s="24">
        <f t="shared" si="2"/>
        <v>56026.963799999998</v>
      </c>
      <c r="D26" t="str">
        <f t="shared" si="3"/>
        <v>vis</v>
      </c>
      <c r="E26">
        <f>VLOOKUP(C26,Active!C$21:E$972,3,FALSE)</f>
        <v>2499.5298049536145</v>
      </c>
      <c r="F26" s="3" t="s">
        <v>60</v>
      </c>
      <c r="G26" t="str">
        <f t="shared" si="4"/>
        <v>56026.9638</v>
      </c>
      <c r="H26" s="24">
        <f t="shared" si="5"/>
        <v>7953.5</v>
      </c>
      <c r="I26" s="59" t="s">
        <v>147</v>
      </c>
      <c r="J26" s="60" t="s">
        <v>148</v>
      </c>
      <c r="K26" s="59" t="s">
        <v>149</v>
      </c>
      <c r="L26" s="59" t="s">
        <v>150</v>
      </c>
      <c r="M26" s="60" t="s">
        <v>89</v>
      </c>
      <c r="N26" s="60" t="s">
        <v>58</v>
      </c>
      <c r="O26" s="61" t="s">
        <v>125</v>
      </c>
      <c r="P26" s="62" t="s">
        <v>53</v>
      </c>
    </row>
    <row r="27" spans="1:16" ht="12.75" customHeight="1" x14ac:dyDescent="0.2">
      <c r="A27" s="24" t="str">
        <f t="shared" si="0"/>
        <v>VSB 59 </v>
      </c>
      <c r="B27" s="3" t="str">
        <f t="shared" si="1"/>
        <v>II</v>
      </c>
      <c r="C27" s="24">
        <f t="shared" si="2"/>
        <v>56740.005499999999</v>
      </c>
      <c r="D27" t="str">
        <f t="shared" si="3"/>
        <v>vis</v>
      </c>
      <c r="E27">
        <f>VLOOKUP(C27,Active!C$21:E$972,3,FALSE)</f>
        <v>4107.5330433233376</v>
      </c>
      <c r="F27" s="3" t="s">
        <v>60</v>
      </c>
      <c r="G27" t="str">
        <f t="shared" si="4"/>
        <v>56740.0055</v>
      </c>
      <c r="H27" s="24">
        <f t="shared" si="5"/>
        <v>9561.5</v>
      </c>
      <c r="I27" s="59" t="s">
        <v>151</v>
      </c>
      <c r="J27" s="60" t="s">
        <v>152</v>
      </c>
      <c r="K27" s="59" t="s">
        <v>153</v>
      </c>
      <c r="L27" s="59" t="s">
        <v>154</v>
      </c>
      <c r="M27" s="60" t="s">
        <v>89</v>
      </c>
      <c r="N27" s="60" t="s">
        <v>58</v>
      </c>
      <c r="O27" s="61" t="s">
        <v>125</v>
      </c>
      <c r="P27" s="62" t="s">
        <v>55</v>
      </c>
    </row>
  </sheetData>
  <sheetProtection selectLockedCells="1" selectUnlockedCells="1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4" r:id="rId14" xr:uid="{00000000-0004-0000-0100-00000D000000}"/>
    <hyperlink ref="P25" r:id="rId15" xr:uid="{00000000-0004-0000-0100-00000E000000}"/>
    <hyperlink ref="P26" r:id="rId16" xr:uid="{00000000-0004-0000-0100-00000F000000}"/>
    <hyperlink ref="P27" r:id="rId17" xr:uid="{00000000-0004-0000-0100-00001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workbookViewId="0">
      <selection activeCell="U26" sqref="U26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5.285156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x14ac:dyDescent="0.2">
      <c r="A2" s="1" t="s">
        <v>1</v>
      </c>
      <c r="B2" s="1" t="s">
        <v>155</v>
      </c>
      <c r="C2" s="63" t="s">
        <v>156</v>
      </c>
      <c r="D2" s="3"/>
    </row>
    <row r="4" spans="1:7" x14ac:dyDescent="0.2">
      <c r="A4" s="4" t="s">
        <v>2</v>
      </c>
      <c r="C4" s="5">
        <v>52015.435400000002</v>
      </c>
      <c r="D4" s="6">
        <v>0.44341999999999998</v>
      </c>
    </row>
    <row r="6" spans="1:7" x14ac:dyDescent="0.2">
      <c r="A6" s="4" t="s">
        <v>5</v>
      </c>
    </row>
    <row r="7" spans="1:7" x14ac:dyDescent="0.2">
      <c r="A7" s="1" t="s">
        <v>6</v>
      </c>
      <c r="C7" s="9">
        <v>52015.435400000002</v>
      </c>
    </row>
    <row r="8" spans="1:7" x14ac:dyDescent="0.2">
      <c r="A8" s="1" t="s">
        <v>7</v>
      </c>
      <c r="C8" s="10">
        <v>0.44343199999999999</v>
      </c>
    </row>
    <row r="9" spans="1:7" x14ac:dyDescent="0.2">
      <c r="A9" s="7" t="s">
        <v>3</v>
      </c>
      <c r="B9"/>
      <c r="C9" s="8">
        <v>8</v>
      </c>
      <c r="D9" t="s">
        <v>4</v>
      </c>
      <c r="E9"/>
    </row>
    <row r="10" spans="1:7" x14ac:dyDescent="0.2">
      <c r="A10"/>
      <c r="B10"/>
      <c r="C10" s="15" t="s">
        <v>9</v>
      </c>
      <c r="D10" s="15" t="s">
        <v>10</v>
      </c>
      <c r="E10"/>
    </row>
    <row r="11" spans="1:7" x14ac:dyDescent="0.2">
      <c r="A11" t="s">
        <v>11</v>
      </c>
      <c r="B11"/>
      <c r="C11" s="16">
        <f ca="1">INTERCEPT(INDIRECT($G$11):G975,INDIRECT($F$11):F975)</f>
        <v>5.2101961974528599E-3</v>
      </c>
      <c r="D11" s="3"/>
      <c r="E11"/>
      <c r="F11" s="13" t="str">
        <f>"F"&amp;E19</f>
        <v>F21</v>
      </c>
      <c r="G11" s="14" t="str">
        <f>"G"&amp;E19</f>
        <v>G21</v>
      </c>
    </row>
    <row r="12" spans="1:7" x14ac:dyDescent="0.2">
      <c r="A12" t="s">
        <v>12</v>
      </c>
      <c r="B12"/>
      <c r="C12" s="16">
        <f ca="1">SLOPE(INDIRECT($G$11):G975,INDIRECT($F$11):F975)</f>
        <v>-7.3172254699171486E-5</v>
      </c>
      <c r="D12" s="3"/>
      <c r="E12"/>
    </row>
    <row r="13" spans="1:7" x14ac:dyDescent="0.2">
      <c r="A13" t="s">
        <v>13</v>
      </c>
      <c r="B13"/>
      <c r="C13" s="3" t="s">
        <v>14</v>
      </c>
      <c r="D13" s="3"/>
      <c r="E13"/>
    </row>
    <row r="14" spans="1:7" x14ac:dyDescent="0.2">
      <c r="A14"/>
      <c r="B14"/>
      <c r="C14"/>
      <c r="D14"/>
      <c r="E14"/>
    </row>
    <row r="15" spans="1:7" x14ac:dyDescent="0.2">
      <c r="A15" s="17" t="s">
        <v>15</v>
      </c>
      <c r="B15"/>
      <c r="C15" s="18">
        <f ca="1">(C7+C11)+(C8+C12)*INT(MAX(F21:F3516))</f>
        <v>53459.460312162642</v>
      </c>
      <c r="D15" s="11" t="s">
        <v>18</v>
      </c>
      <c r="E15" s="64">
        <f ca="1">TODAY()+15018.5-B9/24</f>
        <v>60601.5</v>
      </c>
    </row>
    <row r="16" spans="1:7" x14ac:dyDescent="0.2">
      <c r="A16" s="17" t="s">
        <v>17</v>
      </c>
      <c r="B16"/>
      <c r="C16" s="18">
        <f ca="1">+C8+C12</f>
        <v>0.44335882774530083</v>
      </c>
      <c r="D16" s="11" t="s">
        <v>22</v>
      </c>
      <c r="E16" s="16">
        <f ca="1">ROUND(2*(E15-C15)/C16,0)/2+1</f>
        <v>16110</v>
      </c>
    </row>
    <row r="17" spans="1:18" x14ac:dyDescent="0.2">
      <c r="A17" s="11" t="s">
        <v>19</v>
      </c>
      <c r="B17"/>
      <c r="C17">
        <f>COUNT(C21:C2174)</f>
        <v>7</v>
      </c>
      <c r="D17" s="11" t="s">
        <v>23</v>
      </c>
      <c r="E17" s="21">
        <f ca="1">+C15+C16*E16-15018.5-C9/24</f>
        <v>45583.1376938061</v>
      </c>
    </row>
    <row r="18" spans="1:18" x14ac:dyDescent="0.2">
      <c r="A18" s="17" t="s">
        <v>21</v>
      </c>
      <c r="B18"/>
      <c r="C18" s="19">
        <f ca="1">+C15</f>
        <v>53459.460312162642</v>
      </c>
      <c r="D18" s="20">
        <f ca="1">+C16</f>
        <v>0.44335882774530083</v>
      </c>
      <c r="E18" s="65" t="s">
        <v>157</v>
      </c>
      <c r="R18" s="1">
        <f ca="1">SQRT(SUM(R21:R27)/COUNT(R21:R27))</f>
        <v>1.9660979465925776E-2</v>
      </c>
    </row>
    <row r="19" spans="1:18" x14ac:dyDescent="0.2">
      <c r="A19" s="11" t="s">
        <v>8</v>
      </c>
      <c r="E19" s="12">
        <v>21</v>
      </c>
    </row>
    <row r="20" spans="1:18" x14ac:dyDescent="0.2">
      <c r="A20" s="15" t="s">
        <v>24</v>
      </c>
      <c r="B20" s="15" t="s">
        <v>25</v>
      </c>
      <c r="C20" s="15" t="s">
        <v>26</v>
      </c>
      <c r="D20" s="15" t="s">
        <v>27</v>
      </c>
      <c r="E20" s="15" t="s">
        <v>28</v>
      </c>
      <c r="F20" s="15" t="s">
        <v>29</v>
      </c>
      <c r="G20" s="15" t="s">
        <v>30</v>
      </c>
      <c r="H20" s="22" t="s">
        <v>158</v>
      </c>
      <c r="I20" s="22" t="s">
        <v>159</v>
      </c>
      <c r="J20" s="22" t="s">
        <v>160</v>
      </c>
      <c r="K20" s="22" t="s">
        <v>161</v>
      </c>
      <c r="L20" s="22" t="s">
        <v>35</v>
      </c>
      <c r="M20" s="22" t="s">
        <v>36</v>
      </c>
      <c r="N20" s="22" t="s">
        <v>37</v>
      </c>
      <c r="O20" s="22" t="s">
        <v>38</v>
      </c>
      <c r="P20" s="22" t="s">
        <v>39</v>
      </c>
      <c r="Q20" s="15" t="s">
        <v>40</v>
      </c>
    </row>
    <row r="21" spans="1:18" x14ac:dyDescent="0.2">
      <c r="A21" s="1" t="s">
        <v>42</v>
      </c>
      <c r="C21" s="1">
        <v>52015.435400000002</v>
      </c>
      <c r="D21" s="3"/>
      <c r="E21" s="1">
        <f t="shared" ref="E21:E27" si="0">+(C21-C$7)/C$8</f>
        <v>0</v>
      </c>
      <c r="F21" s="1">
        <f>ROUND(2*E21,0)/2</f>
        <v>0</v>
      </c>
      <c r="G21" s="1">
        <f t="shared" ref="G21:G27" si="1">+C21-(C$7+F21*C$8)</f>
        <v>0</v>
      </c>
      <c r="I21" s="1">
        <f t="shared" ref="I21:I27" si="2">+G21</f>
        <v>0</v>
      </c>
      <c r="O21" s="1">
        <f t="shared" ref="O21:O27" ca="1" si="3">+C$11+C$12*$F21</f>
        <v>5.2101961974528599E-3</v>
      </c>
      <c r="Q21" s="25">
        <f t="shared" ref="Q21:Q27" si="4">+C21-15018.5</f>
        <v>36996.935400000002</v>
      </c>
      <c r="R21" s="1">
        <f ca="1">+(O21-G21)^2</f>
        <v>2.714614441595224E-5</v>
      </c>
    </row>
    <row r="22" spans="1:18" x14ac:dyDescent="0.2">
      <c r="A22" s="26" t="s">
        <v>43</v>
      </c>
      <c r="B22" s="27"/>
      <c r="C22" s="9">
        <v>52309.406600000002</v>
      </c>
      <c r="D22" s="9">
        <v>5.0000000000000001E-4</v>
      </c>
      <c r="E22" s="1">
        <f t="shared" si="0"/>
        <v>662.94538959750298</v>
      </c>
      <c r="F22" s="1">
        <f>ROUND(2*E22,0)/2</f>
        <v>663</v>
      </c>
      <c r="G22" s="1">
        <f t="shared" si="1"/>
        <v>-2.4215999997977633E-2</v>
      </c>
      <c r="I22" s="1">
        <f t="shared" si="2"/>
        <v>-2.4215999997977633E-2</v>
      </c>
      <c r="O22" s="1">
        <f t="shared" ca="1" si="3"/>
        <v>-4.3303008668097838E-2</v>
      </c>
      <c r="Q22" s="25">
        <f t="shared" si="4"/>
        <v>37290.906600000002</v>
      </c>
      <c r="R22" s="1">
        <f t="shared" ref="R22:R27" ca="1" si="5">+(O22-G22)^2</f>
        <v>3.6431389997324388E-4</v>
      </c>
    </row>
    <row r="23" spans="1:18" x14ac:dyDescent="0.2">
      <c r="A23" s="9" t="s">
        <v>44</v>
      </c>
      <c r="B23" s="66" t="s">
        <v>45</v>
      </c>
      <c r="C23" s="67">
        <v>53118.693899999998</v>
      </c>
      <c r="D23" s="9">
        <v>2.0000000000000001E-4</v>
      </c>
      <c r="E23" s="1">
        <f t="shared" si="0"/>
        <v>2487.9992873766355</v>
      </c>
      <c r="F23" s="1">
        <f>ROUND(2*E23,0)/2+0.5</f>
        <v>2488.5</v>
      </c>
      <c r="G23" s="1">
        <f t="shared" si="1"/>
        <v>-0.22203200000512879</v>
      </c>
      <c r="I23" s="1">
        <f t="shared" si="2"/>
        <v>-0.22203200000512879</v>
      </c>
      <c r="O23" s="1">
        <f t="shared" ca="1" si="3"/>
        <v>-0.17687895962143538</v>
      </c>
      <c r="Q23" s="25">
        <f t="shared" si="4"/>
        <v>38100.193899999998</v>
      </c>
      <c r="R23" s="1">
        <f t="shared" ca="1" si="5"/>
        <v>2.0387970558914483E-3</v>
      </c>
    </row>
    <row r="24" spans="1:18" x14ac:dyDescent="0.2">
      <c r="A24" s="68" t="s">
        <v>46</v>
      </c>
      <c r="B24" s="46" t="s">
        <v>47</v>
      </c>
      <c r="C24" s="69">
        <v>53410.700299999997</v>
      </c>
      <c r="D24" s="69">
        <v>8.9999999999999998E-4</v>
      </c>
      <c r="E24" s="1">
        <f t="shared" si="0"/>
        <v>3146.51378339857</v>
      </c>
      <c r="F24" s="1">
        <f>ROUND(2*E24,0)/2+0.5</f>
        <v>3147</v>
      </c>
      <c r="G24" s="1">
        <f t="shared" si="1"/>
        <v>-0.21560400000453228</v>
      </c>
      <c r="I24" s="1">
        <f t="shared" si="2"/>
        <v>-0.21560400000453228</v>
      </c>
      <c r="O24" s="1">
        <f t="shared" ca="1" si="3"/>
        <v>-0.22506288934083982</v>
      </c>
      <c r="Q24" s="25">
        <f t="shared" si="4"/>
        <v>38392.200299999997</v>
      </c>
      <c r="R24" s="1">
        <f t="shared" ca="1" si="5"/>
        <v>8.9470587476512406E-5</v>
      </c>
    </row>
    <row r="25" spans="1:18" x14ac:dyDescent="0.2">
      <c r="A25" s="68" t="s">
        <v>46</v>
      </c>
      <c r="B25" s="46" t="s">
        <v>45</v>
      </c>
      <c r="C25" s="69">
        <v>53411.805999999997</v>
      </c>
      <c r="D25" s="69">
        <v>6.9999999999999999E-4</v>
      </c>
      <c r="E25" s="1">
        <f t="shared" si="0"/>
        <v>3149.0072886034268</v>
      </c>
      <c r="F25" s="1">
        <f>ROUND(2*E25,0)/2+0.5</f>
        <v>3149.5</v>
      </c>
      <c r="G25" s="1">
        <f t="shared" si="1"/>
        <v>-0.21848400000453694</v>
      </c>
      <c r="I25" s="1">
        <f t="shared" si="2"/>
        <v>-0.21848400000453694</v>
      </c>
      <c r="O25" s="1">
        <f t="shared" ca="1" si="3"/>
        <v>-0.22524581997758775</v>
      </c>
      <c r="Q25" s="25">
        <f t="shared" si="4"/>
        <v>38393.305999999997</v>
      </c>
      <c r="R25" s="1">
        <f t="shared" ca="1" si="5"/>
        <v>4.5722209347948841E-5</v>
      </c>
    </row>
    <row r="26" spans="1:18" x14ac:dyDescent="0.2">
      <c r="A26" s="68" t="s">
        <v>46</v>
      </c>
      <c r="B26" s="46" t="s">
        <v>47</v>
      </c>
      <c r="C26" s="69">
        <v>53413.798199999997</v>
      </c>
      <c r="D26" s="69">
        <v>5.9999999999999995E-4</v>
      </c>
      <c r="E26" s="1">
        <f t="shared" si="0"/>
        <v>3153.499972938343</v>
      </c>
      <c r="F26" s="1">
        <f>ROUND(2*E26,0)/2+0.5</f>
        <v>3154</v>
      </c>
      <c r="G26" s="1">
        <f t="shared" si="1"/>
        <v>-0.22172800000407733</v>
      </c>
      <c r="I26" s="1">
        <f t="shared" si="2"/>
        <v>-0.22172800000407733</v>
      </c>
      <c r="O26" s="1">
        <f t="shared" ca="1" si="3"/>
        <v>-0.225575095123734</v>
      </c>
      <c r="Q26" s="25">
        <f t="shared" si="4"/>
        <v>38395.298199999997</v>
      </c>
      <c r="R26" s="1">
        <f t="shared" ca="1" si="5"/>
        <v>1.4800140859686154E-5</v>
      </c>
    </row>
    <row r="27" spans="1:18" x14ac:dyDescent="0.2">
      <c r="A27" s="68" t="s">
        <v>46</v>
      </c>
      <c r="B27" s="46" t="s">
        <v>45</v>
      </c>
      <c r="C27" s="69">
        <v>53459.693200000002</v>
      </c>
      <c r="D27" s="69">
        <v>1E-3</v>
      </c>
      <c r="E27" s="1">
        <f t="shared" si="0"/>
        <v>3256.9994948492654</v>
      </c>
      <c r="F27" s="1">
        <f>ROUND(2*E27,0)/2+0.5</f>
        <v>3257.5</v>
      </c>
      <c r="G27" s="1">
        <f t="shared" si="1"/>
        <v>-0.22194000000308733</v>
      </c>
      <c r="I27" s="1">
        <f t="shared" si="2"/>
        <v>-0.22194000000308733</v>
      </c>
      <c r="O27" s="1">
        <f t="shared" ca="1" si="3"/>
        <v>-0.23314842348509826</v>
      </c>
      <c r="Q27" s="25">
        <f t="shared" si="4"/>
        <v>38441.193200000002</v>
      </c>
      <c r="R27" s="1">
        <f t="shared" ca="1" si="5"/>
        <v>1.2562875695209394E-4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BAV</vt:lpstr>
      <vt:lpstr>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2023-01-24T05:48:49Z</dcterms:created>
  <dcterms:modified xsi:type="dcterms:W3CDTF">2024-10-18T03:57:20Z</dcterms:modified>
</cp:coreProperties>
</file>