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BDB2E8B-B116-4503-BC04-15C9B2DF9771}" xr6:coauthVersionLast="47" xr6:coauthVersionMax="47" xr10:uidLastSave="{00000000-0000-0000-0000-000000000000}"/>
  <bookViews>
    <workbookView xWindow="14745" yWindow="117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<sst xmlns="http://schemas.openxmlformats.org/spreadsheetml/2006/main" count="56" uniqueCount="53">
  <si>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</si>
  <si>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</si>
  <si>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</si>
  <si>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</si>
  <si>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</si>
  <si>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</si>
  <si>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</si>
  <si>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</si>
  <si>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</si>
  <si>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</si>
  <si>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</si>
  <si>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</si>
  <si>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</si>
  <si>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</si>
  <si>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</si>
  <si>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</si>
  <si>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</si>
  <si>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</si>
  <si>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</si>
  <si>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</si>
  <si>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</si>
  <si>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</si>
  <si>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</si>
  <si>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</si>
  <si>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</si>
  <si>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</si>
  <si>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</si>
  <si>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</si>
  <si>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</si>
  <si>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</si>
  <si>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</si>
  <si>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</si>
  <si>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</si>
  <si>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</si>
  <si>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</si>
  <si>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</si>
  <si>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</si>
  <si>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</si>
  <si>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</si>
  <si>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</si>
  <si>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</si>
  <si>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</si>
  <si>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</si>
  <si>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</si>
  <si>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</si>
  <si>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</si>
  <si>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CSSJ011705.0+350422 And</t>
  </si>
  <si>
    <t>EW</t>
  </si>
  <si>
    <t>VSX</t>
  </si>
  <si>
    <t>13.68 (0.10) CV</t>
  </si>
  <si>
    <t>I</t>
  </si>
  <si>
    <t>BAV102 Feb 2025</t>
  </si>
  <si>
    <t>VSX : Detail for CSS_J011705.0+350422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</si>
</sst>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CSSJ011705.0+350422 And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6.801600000471808E-2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6.801600000471808E-2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175611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CSSJ011705.0+350422 And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6.801600000471808E-2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6.801600000471808E-2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175611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avso.org/vsx/index.php?view=detail.top&amp;oid=362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48</v>
      </c>
    </row>
    <row r="8" spans="1:15" ht="12.95" customHeight="1" x14ac:dyDescent="0.2">
      <c r="A8" s="20" t="s">
        <v>3</v>
      </c>
      <c r="C8" s="28">
        <v>0.34534399999999998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3.8731058991018832E-7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60832.672971990738</v>
      </c>
    </row>
    <row r="15" spans="1:15" ht="12.95" customHeight="1" x14ac:dyDescent="0.2">
      <c r="A15" s="17" t="s">
        <v>17</v>
      </c>
      <c r="C15" s="18">
        <f ca="1">(C7+C11)+(C8+C12)*INT(MAX(F21:F3533))</f>
        <v>60646.273200000003</v>
      </c>
      <c r="E15" s="37" t="s">
        <v>33</v>
      </c>
      <c r="F15" s="39">
        <f ca="1">ROUND(2*(F14-$C$7)/$C$8,0)/2+F13</f>
        <v>176152</v>
      </c>
    </row>
    <row r="16" spans="1:15" ht="12.95" customHeight="1" x14ac:dyDescent="0.2">
      <c r="A16" s="17" t="s">
        <v>4</v>
      </c>
      <c r="C16" s="18">
        <f ca="1">+C8+C12</f>
        <v>0.34534438731058992</v>
      </c>
      <c r="E16" s="37" t="s">
        <v>34</v>
      </c>
      <c r="F16" s="39">
        <f ca="1">ROUND(2*(F14-$C$15)/$C$16,0)/2+F13</f>
        <v>541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45815.000346868372</v>
      </c>
    </row>
    <row r="18" spans="1:21" ht="12.95" customHeight="1" thickTop="1" thickBot="1" x14ac:dyDescent="0.25">
      <c r="A18" s="17" t="s">
        <v>5</v>
      </c>
      <c r="C18" s="24">
        <f ca="1">+C15</f>
        <v>60646.273200000003</v>
      </c>
      <c r="D18" s="25">
        <f ca="1">+C16</f>
        <v>0.34534438731058992</v>
      </c>
      <c r="E18" s="42" t="s">
        <v>44</v>
      </c>
      <c r="F18" s="41">
        <f ca="1">+($C$15+$C$16*$F$16)-($C$16/2)-15018.5-$C$5/24</f>
        <v>45814.827674674714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51</v>
      </c>
      <c r="B22" s="46" t="s">
        <v>50</v>
      </c>
      <c r="C22" s="47">
        <v>60646.273200000003</v>
      </c>
      <c r="D22" s="48">
        <v>0.01</v>
      </c>
      <c r="E22" s="20">
        <f>+(C22-C$7)/C$8</f>
        <v>175611.19695144554</v>
      </c>
      <c r="F22" s="20">
        <f>ROUND(2*E22,0)/2</f>
        <v>175611</v>
      </c>
      <c r="G22" s="20">
        <f>+C22-(C$7+F22*C$8)</f>
        <v>6.801600000471808E-2</v>
      </c>
      <c r="K22" s="20">
        <f>+G22</f>
        <v>6.801600000471808E-2</v>
      </c>
      <c r="O22" s="20">
        <f ca="1">+C$11+C$12*$F22</f>
        <v>6.801600000471808E-2</v>
      </c>
      <c r="Q22" s="26">
        <f>+C22-15018.5</f>
        <v>45627.773200000003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www.aavso.org/vsx/index.php?view=detail.top&amp;oid=362005" xr:uid="{4922E1AF-21D2-4235-B2F9-15F98EA3037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2025-06-06T04:09:04Z</dcterms:modified>
</cp:coreProperties>
</file>