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2B8A63-C004-4383-92CD-8B513490B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G21" i="1"/>
  <c r="Q22" i="1"/>
  <c r="Q23" i="1"/>
  <c r="C9" i="1"/>
  <c r="E21" i="1"/>
  <c r="D9" i="1"/>
  <c r="F16" i="1"/>
  <c r="F17" i="1" s="1"/>
  <c r="C17" i="1"/>
  <c r="Q21" i="1"/>
  <c r="K21" i="1"/>
  <c r="C11" i="1"/>
  <c r="C12" i="1"/>
  <c r="C16" i="1" l="1"/>
  <c r="D18" i="1" s="1"/>
  <c r="O22" i="1"/>
  <c r="O21" i="1"/>
  <c r="O23" i="1"/>
  <c r="C15" i="1"/>
  <c r="F18" i="1" s="1"/>
  <c r="C18" i="1" l="1"/>
  <c r="F19" i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<sst xmlns="http://schemas.openxmlformats.org/spreadsheetml/2006/main" count="57" uniqueCount="50">
  <si>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</si>
  <si>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</si>
  <si>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</si>
  <si>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</si>
  <si>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</si>
  <si>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</si>
  <si>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</si>
  <si>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</si>
  <si>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</si>
  <si>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</si>
  <si>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</si>
  <si>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</si>
  <si>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</si>
  <si>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</si>
  <si>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</si>
  <si>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</si>
  <si>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</si>
  <si>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</si>
  <si>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</si>
  <si>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</si>
  <si>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</si>
  <si>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</si>
  <si>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</si>
  <si>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</si>
  <si>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</si>
  <si>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</si>
  <si>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</si>
  <si>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</si>
  <si>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</si>
  <si>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</si>
  <si>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</si>
  <si>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</si>
  <si>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</si>
  <si>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</si>
  <si>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</si>
  <si>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</si>
  <si>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</si>
  <si>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</si>
  <si>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</si>
  <si>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</si>
  <si>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</si>
  <si>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</si>
  <si>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G2781-0387</t>
  </si>
  <si>
    <t>VSX</t>
  </si>
  <si>
    <t>OEJV 0211</t>
  </si>
  <si>
    <t>I</t>
  </si>
  <si>
    <t>II</t>
  </si>
  <si>
    <t>EW</t>
  </si>
  <si>
    <t>And</t>
  </si>
  <si>
    <t>And G2781-0387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</si>
</sst>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3" borderId="1" xfId="0" applyFont="1" applyFill="1" applyBorder="1" applyAlignment="1">
      <alignment vertical="center"/>
    </xf>
    <xf numFmtId="0" fontId="0" fillId="4" borderId="0" xfId="0" applyFill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G2781-0387 -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30827067669173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9-49F0-8B77-31D831AA08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D9-49F0-8B77-31D831AA08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D9-49F0-8B77-31D831AA08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0.38597000000299886</c:v>
                </c:pt>
                <c:pt idx="2">
                  <c:v>0.50132000000303378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D9-49F0-8B77-31D831AA08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D9-49F0-8B77-31D831AA08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D9-49F0-8B77-31D831AA08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D9-49F0-8B77-31D831AA08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-5.6873986594702108E-4</c:v>
                </c:pt>
                <c:pt idx="1">
                  <c:v>0.38853627714351513</c:v>
                </c:pt>
                <c:pt idx="2">
                  <c:v>0.49932246272846453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D9-49F0-8B77-31D831AA08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4097</c:v>
                </c:pt>
                <c:pt idx="2">
                  <c:v>5263.5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D9-49F0-8B77-31D831AA0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917216"/>
        <c:axId val="1"/>
      </c:scatterChart>
      <c:valAx>
        <c:axId val="79391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91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18</xdr:col>
      <xdr:colOff>352425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CE3ABF-DFAC-4256-BE0A-D6E26DEB8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49</v>
      </c>
      <c r="F1" s="31" t="s">
        <v>42</v>
      </c>
      <c r="G1" s="32"/>
      <c r="H1" s="33"/>
      <c r="I1" s="34" t="s">
        <v>42</v>
      </c>
      <c r="J1" s="35"/>
      <c r="K1" s="36"/>
      <c r="L1" s="37"/>
      <c r="M1" s="40">
        <v>58042.193074976152</v>
      </c>
      <c r="N1" s="40">
        <v>0.28799497315523781</v>
      </c>
      <c r="O1" s="34" t="s">
        <v>47</v>
      </c>
    </row>
    <row r="2" spans="1:15" x14ac:dyDescent="0.2">
      <c r="A2" t="s">
        <v>23</v>
      </c>
      <c r="B2" t="s">
        <v>47</v>
      </c>
      <c r="C2" s="30" t="s">
        <v>48</v>
      </c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56526.4761</v>
      </c>
      <c r="D7" s="29" t="s">
        <v>43</v>
      </c>
    </row>
    <row r="8" spans="1:15" x14ac:dyDescent="0.2">
      <c r="A8" t="s">
        <v>3</v>
      </c>
      <c r="C8" s="42">
        <v>0.28789999999999999</v>
      </c>
      <c r="D8" s="29" t="s">
        <v>43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-5.6873986594702108E-4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9.4973155237847737E-5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58042.193074976152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0.28799497315523781</v>
      </c>
      <c r="E16" s="14" t="s">
        <v>30</v>
      </c>
      <c r="F16" s="39">
        <f ca="1">NOW()+15018.5+$C$5/24</f>
        <v>60318.61608472222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13172.5</v>
      </c>
    </row>
    <row r="18" spans="1:21" ht="14.25" thickTop="1" thickBot="1" x14ac:dyDescent="0.25">
      <c r="A18" s="16" t="s">
        <v>5</v>
      </c>
      <c r="B18" s="10"/>
      <c r="C18" s="19">
        <f ca="1">+C15</f>
        <v>58042.193074976152</v>
      </c>
      <c r="D18" s="20">
        <f ca="1">+C16</f>
        <v>0.28799497315523781</v>
      </c>
      <c r="E18" s="14" t="s">
        <v>36</v>
      </c>
      <c r="F18" s="23">
        <f ca="1">ROUND(2*(F16-$C$15)/$C$16,0)/2+F15</f>
        <v>7905.5</v>
      </c>
    </row>
    <row r="19" spans="1:21" ht="13.5" thickTop="1" x14ac:dyDescent="0.2">
      <c r="E19" s="14" t="s">
        <v>31</v>
      </c>
      <c r="F19" s="18">
        <f ca="1">+$C$15+$C$16*F18-15018.5-$C$5/24</f>
        <v>45300.833168588222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43</v>
      </c>
      <c r="C21" s="8">
        <v>56526.4761</v>
      </c>
      <c r="D21" s="8" t="s">
        <v>13</v>
      </c>
      <c r="E21">
        <f>+(C21-C$7)/C$8</f>
        <v>0</v>
      </c>
      <c r="F21">
        <v>0</v>
      </c>
      <c r="G21">
        <f>+C21-(C$7+F21*C$8)</f>
        <v>0</v>
      </c>
      <c r="K21">
        <f>+G21</f>
        <v>0</v>
      </c>
      <c r="O21">
        <f ca="1">+C$11+C$12*$F21</f>
        <v>-5.6873986594702108E-4</v>
      </c>
      <c r="Q21" s="2">
        <f>+C21-15018.5</f>
        <v>41507.9761</v>
      </c>
    </row>
    <row r="22" spans="1:21" x14ac:dyDescent="0.2">
      <c r="A22" t="s">
        <v>44</v>
      </c>
      <c r="B22" s="3" t="s">
        <v>45</v>
      </c>
      <c r="C22" s="8">
        <v>57706.388370000001</v>
      </c>
      <c r="D22" s="8">
        <v>2.0000000000000001E-4</v>
      </c>
      <c r="E22">
        <f>+(C22-C$7)/C$8</f>
        <v>4098.3406391108047</v>
      </c>
      <c r="F22" s="41">
        <f>ROUND(2*E22,0)/2-1.5</f>
        <v>4097</v>
      </c>
      <c r="G22">
        <f>+C22-(C$7+F22*C$8)</f>
        <v>0.38597000000299886</v>
      </c>
      <c r="K22">
        <f>+G22</f>
        <v>0.38597000000299886</v>
      </c>
      <c r="O22">
        <f ca="1">+C$11+C$12*$F22</f>
        <v>0.38853627714351513</v>
      </c>
      <c r="Q22" s="2">
        <f>+C22-15018.5</f>
        <v>42687.888370000001</v>
      </c>
    </row>
    <row r="23" spans="1:21" x14ac:dyDescent="0.2">
      <c r="A23" t="s">
        <v>44</v>
      </c>
      <c r="B23" s="3" t="s">
        <v>46</v>
      </c>
      <c r="C23" s="8">
        <v>58042.339070000002</v>
      </c>
      <c r="D23" s="8">
        <v>2.0000000000000001E-4</v>
      </c>
      <c r="E23">
        <f>+(C23-C$7)/C$8</f>
        <v>5265.2412990621815</v>
      </c>
      <c r="F23" s="41">
        <f>ROUND(2*E23,0)/2-1.5</f>
        <v>5263.5</v>
      </c>
      <c r="G23">
        <f>+C23-(C$7+F23*C$8)</f>
        <v>0.50132000000303378</v>
      </c>
      <c r="K23">
        <f>+G23</f>
        <v>0.50132000000303378</v>
      </c>
      <c r="O23">
        <f ca="1">+C$11+C$12*$F23</f>
        <v>0.49932246272846453</v>
      </c>
      <c r="Q23" s="2">
        <f>+C23-15018.5</f>
        <v>43023.839070000002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2024-01-09T01:47:09Z</dcterms:modified>
</cp:coreProperties>
</file>