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9E36274-3A21-40D3-84A3-D46401C87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C15" i="1" l="1"/>
  <c r="F18" i="1" s="1"/>
  <c r="O22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<sst xmlns="http://schemas.openxmlformats.org/spreadsheetml/2006/main" count="56" uniqueCount="50">
  <si>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</si>
  <si>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</si>
  <si>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</si>
  <si>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</si>
  <si>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</si>
  <si>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</si>
  <si>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</si>
  <si>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</si>
  <si>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</si>
  <si>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</si>
  <si>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</si>
  <si>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</si>
  <si>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</si>
  <si>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</si>
  <si>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</si>
  <si>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</si>
  <si>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</si>
  <si>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</si>
  <si>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</si>
  <si>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</si>
  <si>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</si>
  <si>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</si>
  <si>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</si>
  <si>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</si>
  <si>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</si>
  <si>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</si>
  <si>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</si>
  <si>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</si>
  <si>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</si>
  <si>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</si>
  <si>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</si>
  <si>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</si>
  <si>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</si>
  <si>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</si>
  <si>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</si>
  <si>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</si>
  <si>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</si>
  <si>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</si>
  <si>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</si>
  <si>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</si>
  <si>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</si>
  <si>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MX And</t>
  </si>
  <si>
    <t>2017K</t>
  </si>
  <si>
    <t xml:space="preserve">RRAB      </t>
  </si>
  <si>
    <t>pr_6</t>
  </si>
  <si>
    <t xml:space="preserve">F5               </t>
  </si>
  <si>
    <t>GCVS</t>
  </si>
  <si>
    <t>MX And / GSC na</t>
  </si>
  <si>
    <t>I</t>
  </si>
  <si>
    <t>OEJV 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</si>
</sst>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1" fillId="0" borderId="0" xfId="41" applyFont="1" applyAlignment="1">
      <alignment horizontal="left"/>
    </xf>
    <xf numFmtId="0" fontId="31" fillId="0" borderId="0" xfId="41" applyFont="1" applyAlignment="1">
      <alignment horizontal="center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MX And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C8-4153-9576-474D188857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C8-4153-9576-474D188857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C8-4153-9576-474D188857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-9.0704000002006069E-2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C8-4153-9576-474D188857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C8-4153-9576-474D188857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C8-4153-9576-474D188857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C8-4153-9576-474D188857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-9.0704000002006069E-2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C8-4153-9576-474D188857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27722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C8-4153-9576-474D18885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613312"/>
        <c:axId val="1"/>
      </c:scatterChart>
      <c:valAx>
        <c:axId val="62761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613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19</xdr:col>
      <xdr:colOff>0</xdr:colOff>
      <xdr:row>17</xdr:row>
      <xdr:rowOff>142875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1D4EF22-EB04-EF62-C821-A08C3B309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41</v>
      </c>
      <c r="G1" s="30" t="s">
        <v>42</v>
      </c>
      <c r="H1" s="35"/>
      <c r="I1" s="36" t="s">
        <v>13</v>
      </c>
      <c r="J1" s="37" t="s">
        <v>41</v>
      </c>
      <c r="K1" s="38">
        <v>2.3203</v>
      </c>
      <c r="L1" s="38">
        <v>42.083059999999996</v>
      </c>
      <c r="M1" s="39">
        <v>37937.779000000002</v>
      </c>
      <c r="N1" s="39">
        <v>0.568832</v>
      </c>
      <c r="O1" s="38" t="s">
        <v>43</v>
      </c>
      <c r="P1" s="38">
        <v>16.899999999999999</v>
      </c>
      <c r="Q1" s="38">
        <v>17.899999999999999</v>
      </c>
      <c r="R1" s="40" t="s">
        <v>44</v>
      </c>
      <c r="S1" s="41" t="s">
        <v>45</v>
      </c>
    </row>
    <row r="2" spans="1:19" x14ac:dyDescent="0.2">
      <c r="A2" t="s">
        <v>23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37937.779000000002</v>
      </c>
      <c r="D4" s="27">
        <v>0.568832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4">
        <v>37937.779000000002</v>
      </c>
      <c r="D7" s="28" t="s">
        <v>46</v>
      </c>
    </row>
    <row r="8" spans="1:19" x14ac:dyDescent="0.2">
      <c r="A8" t="s">
        <v>3</v>
      </c>
      <c r="C8" s="44">
        <v>0.568832</v>
      </c>
      <c r="D8" s="28" t="s">
        <v>46</v>
      </c>
    </row>
    <row r="9" spans="1:19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-3.2719140033910277E-6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53706.849000000002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0.5688287280859966</v>
      </c>
      <c r="E16" s="14" t="s">
        <v>30</v>
      </c>
      <c r="F16" s="32">
        <f ca="1">NOW()+15018.5+$C$5/24</f>
        <v>60318.624087152777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39346.5</v>
      </c>
    </row>
    <row r="18" spans="1:21" ht="14.25" thickTop="1" thickBot="1" x14ac:dyDescent="0.25">
      <c r="A18" s="16" t="s">
        <v>5</v>
      </c>
      <c r="B18" s="10"/>
      <c r="C18" s="19">
        <f ca="1">+C15</f>
        <v>53706.849000000002</v>
      </c>
      <c r="D18" s="20">
        <f ca="1">+C16</f>
        <v>0.5688287280859966</v>
      </c>
      <c r="E18" s="14" t="s">
        <v>36</v>
      </c>
      <c r="F18" s="23">
        <f ca="1">ROUND(2*(F16-$C$15)/$C$16,0)/2+F15</f>
        <v>11624.5</v>
      </c>
    </row>
    <row r="19" spans="1:21" ht="13.5" thickTop="1" x14ac:dyDescent="0.2">
      <c r="E19" s="14" t="s">
        <v>31</v>
      </c>
      <c r="F19" s="18">
        <f ca="1">+$C$15+$C$16*F18-15018.5-$C$5/24</f>
        <v>45301.094382969008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46</v>
      </c>
      <c r="C21" s="8">
        <v>37937.779000000002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22919.279000000002</v>
      </c>
    </row>
    <row r="22" spans="1:21" x14ac:dyDescent="0.2">
      <c r="A22" s="42" t="s">
        <v>49</v>
      </c>
      <c r="B22" s="43" t="s">
        <v>48</v>
      </c>
      <c r="C22" s="42">
        <v>53706.849000000002</v>
      </c>
      <c r="D22" s="42">
        <v>0.01</v>
      </c>
      <c r="E22">
        <f>+(C22-C$7)/C$8</f>
        <v>27721.840543429342</v>
      </c>
      <c r="F22">
        <f>ROUND(2*E22,0)/2</f>
        <v>27722</v>
      </c>
      <c r="G22">
        <f>+C22-(C$7+F22*C$8)</f>
        <v>-9.0704000002006069E-2</v>
      </c>
      <c r="K22">
        <f>+G22</f>
        <v>-9.0704000002006069E-2</v>
      </c>
      <c r="O22">
        <f ca="1">+C$11+C$12*$F22</f>
        <v>-9.0704000002006069E-2</v>
      </c>
      <c r="Q22" s="2">
        <f>+C22-15018.5</f>
        <v>38688.349000000002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2024-01-09T01:58:41Z</dcterms:modified>
</cp:coreProperties>
</file>