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47AE6D9-A49B-44C8-9221-6269DA82E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1" i="1" l="1"/>
  <c r="F21" i="1" s="1"/>
  <c r="G21" i="1" s="1"/>
  <c r="I21" i="1" s="1"/>
  <c r="C9" i="1"/>
  <c r="Q21" i="1"/>
  <c r="D9" i="1"/>
  <c r="F15" i="1"/>
  <c r="F16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<sst xmlns="http://schemas.openxmlformats.org/spreadsheetml/2006/main" count="51" uniqueCount="48">
  <si>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</si>
  <si>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</si>
  <si>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</si>
  <si>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</si>
  <si>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</si>
  <si>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</si>
  <si>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</si>
  <si>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</si>
  <si>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</si>
  <si>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</si>
  <si>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</si>
  <si>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</si>
  <si>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</si>
  <si>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</si>
  <si>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</si>
  <si>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</si>
  <si>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</si>
  <si>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</si>
  <si>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</si>
  <si>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</si>
  <si>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</si>
  <si>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</si>
  <si>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</si>
  <si>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</si>
  <si>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</si>
  <si>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</si>
  <si>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</si>
  <si>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</si>
  <si>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</si>
  <si>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</si>
  <si>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</si>
  <si>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</si>
  <si>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</si>
  <si>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</si>
  <si>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</si>
  <si>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</si>
  <si>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</si>
  <si>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</si>
  <si>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</si>
  <si>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</si>
  <si>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</si>
  <si>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</si>
  <si>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</si>
  <si>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JBAV, 60</t>
  </si>
  <si>
    <t>I</t>
  </si>
  <si>
    <t>V0627 And</t>
  </si>
  <si>
    <t>VSX</t>
  </si>
  <si>
    <t>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</si>
</sst>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 applyAlignment="1"/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baseline="0"/>
              <a:t>V0627 And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-0.14910000000236323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-0.14910000000236323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0</xdr:rowOff>
    </xdr:from>
    <xdr:to>
      <xdr:col>17</xdr:col>
      <xdr:colOff>257175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45</v>
      </c>
      <c r="F1" s="36"/>
      <c r="G1" s="37"/>
      <c r="H1" s="38"/>
      <c r="I1" s="39"/>
      <c r="J1" s="40"/>
      <c r="K1" s="33"/>
      <c r="L1" s="41"/>
      <c r="M1" s="42"/>
      <c r="N1" s="42"/>
      <c r="O1" s="43"/>
    </row>
    <row r="2" spans="1:15" x14ac:dyDescent="0.2">
      <c r="A2" t="s">
        <v>23</v>
      </c>
      <c r="B2" s="47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6">
        <v>51478.642</v>
      </c>
      <c r="D7" s="29" t="s">
        <v>46</v>
      </c>
    </row>
    <row r="8" spans="1:15" x14ac:dyDescent="0.2">
      <c r="A8" t="s">
        <v>3</v>
      </c>
      <c r="C8" s="46">
        <v>1.2223999999999999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-2.2827834341631056E-5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59461.987311413912</v>
      </c>
      <c r="E15" s="14" t="s">
        <v>30</v>
      </c>
      <c r="F15" s="32">
        <f ca="1">NOW()+15018.5+$C$5/24</f>
        <v>60319.559820254624</v>
      </c>
    </row>
    <row r="16" spans="1:15" x14ac:dyDescent="0.2">
      <c r="A16" s="16" t="s">
        <v>4</v>
      </c>
      <c r="B16" s="10"/>
      <c r="C16" s="17">
        <f ca="1">+C8+C12</f>
        <v>1.2223771721656582</v>
      </c>
      <c r="E16" s="14" t="s">
        <v>35</v>
      </c>
      <c r="F16" s="15">
        <f ca="1">ROUND(2*(F15-$C$7)/$C$8,0)/2+F14</f>
        <v>7233.5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702.5</v>
      </c>
    </row>
    <row r="18" spans="1:21" ht="14.25" thickTop="1" thickBot="1" x14ac:dyDescent="0.25">
      <c r="A18" s="16" t="s">
        <v>5</v>
      </c>
      <c r="B18" s="10"/>
      <c r="C18" s="19">
        <f ca="1">+C15</f>
        <v>59461.987311413912</v>
      </c>
      <c r="D18" s="20">
        <f ca="1">+C16</f>
        <v>1.2223771721656582</v>
      </c>
      <c r="E18" s="14" t="s">
        <v>31</v>
      </c>
      <c r="F18" s="18">
        <f ca="1">+$C$15+$C$16*F17-15018.5-$C$5/24</f>
        <v>45302.603108193623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7" t="s">
        <v>46</v>
      </c>
      <c r="C21" s="8">
        <v>51478.642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5">
        <f>+C21-15018.5</f>
        <v>36460.142</v>
      </c>
    </row>
    <row r="22" spans="1:21" x14ac:dyDescent="0.2">
      <c r="A22" s="44" t="s">
        <v>43</v>
      </c>
      <c r="B22" s="45" t="s">
        <v>44</v>
      </c>
      <c r="C22" s="48">
        <v>59462.5985</v>
      </c>
      <c r="D22" s="48">
        <v>3.0000000000000001E-3</v>
      </c>
      <c r="E22">
        <f>+(C22-C$7)/C$8</f>
        <v>6531.3780268324617</v>
      </c>
      <c r="F22">
        <f>ROUND(2*E22,0)/2</f>
        <v>6531.5</v>
      </c>
      <c r="G22">
        <f>+C22-(C$7+F22*C$8)</f>
        <v>-0.14910000000236323</v>
      </c>
      <c r="I22">
        <f>+G22</f>
        <v>-0.14910000000236323</v>
      </c>
      <c r="O22">
        <f ca="1">+C$11+C$12*$F22</f>
        <v>-0.14910000000236323</v>
      </c>
      <c r="Q22" s="35">
        <f>+C22-15018.5</f>
        <v>44444.0985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2024-01-10T00:26:08Z</dcterms:modified>
</cp:coreProperties>
</file>