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4DF6C55-AF59-4BF4-8267-B72667D4370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G11" i="1"/>
  <c r="F11" i="1"/>
  <c r="E21" i="1"/>
  <c r="F21" i="1"/>
  <c r="G21" i="1"/>
  <c r="H21" i="1"/>
  <c r="E14" i="1"/>
  <c r="E15" i="1" s="1"/>
  <c r="C17" i="1"/>
  <c r="Q21" i="1"/>
  <c r="C12" i="1"/>
  <c r="C11" i="1"/>
  <c r="C15" i="1" l="1"/>
  <c r="O22" i="1"/>
  <c r="O21" i="1"/>
  <c r="C16" i="1"/>
  <c r="D18" i="1" s="1"/>
  <c r="E16" i="1" l="1"/>
  <c r="E17" i="1" s="1"/>
  <c r="C18" i="1"/>
</calcChain>
</file>

<file path=xl/sharedStrings.xml><?xml version="1.0" encoding="utf-8"?>
<sst xmlns="http://schemas.openxmlformats.org/spreadsheetml/2006/main" count="52" uniqueCount="47">
  <si>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</si>
  <si>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</si>
  <si>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</si>
  <si>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</si>
  <si>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</si>
  <si>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</si>
  <si>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</si>
  <si>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</si>
  <si>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</si>
  <si>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</si>
  <si>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</si>
  <si>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</si>
  <si>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</si>
  <si>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</si>
  <si>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</si>
  <si>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</si>
  <si>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</si>
  <si>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</si>
  <si>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</si>
  <si>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</si>
  <si>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</si>
  <si>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</si>
  <si>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</si>
  <si>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</si>
  <si>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</si>
  <si>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</si>
  <si>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</si>
  <si>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</si>
  <si>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</si>
  <si>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</si>
  <si>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</si>
  <si>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</si>
  <si>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</si>
  <si>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</si>
  <si>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</si>
  <si>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</si>
  <si>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</si>
  <si>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</si>
  <si>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</si>
  <si>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</si>
  <si>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</si>
  <si>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V0476 Aql / na</t>
  </si>
  <si>
    <t>VSX</t>
  </si>
  <si>
    <t>EW</t>
  </si>
  <si>
    <t>IBVS 5945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</si>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</sst>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V0476 Aql - O-C Diagr.</a:t>
            </a:r>
          </a:p>
        </c:rich>
      </c:tx>
      <c:layout>
        <c:manualLayout>
          <c:xMode val="edge"/>
          <c:yMode val="edge"/>
          <c:x val="0.3714285714285714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F0-4813-BEFF-290A369F20E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-1.125799999863375E-2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F0-4813-BEFF-290A369F20E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F0-4813-BEFF-290A369F20E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F0-4813-BEFF-290A369F20E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BF0-4813-BEFF-290A369F20E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BF0-4813-BEFF-290A369F20E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BF0-4813-BEFF-290A369F20E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-1.125799999863375E-2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BF0-4813-BEFF-290A369F20E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BF0-4813-BEFF-290A369F2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7228904"/>
        <c:axId val="1"/>
      </c:scatterChart>
      <c:valAx>
        <c:axId val="527228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72289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CE84EBA-7B09-F932-BC0B-C9F84C75E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23</v>
      </c>
      <c r="B2" t="s">
        <v>43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3">
        <v>54338.576000000001</v>
      </c>
      <c r="D7" s="30" t="s">
        <v>42</v>
      </c>
    </row>
    <row r="8" spans="1:7" x14ac:dyDescent="0.2">
      <c r="A8" t="s">
        <v>3</v>
      </c>
      <c r="C8" s="33">
        <v>0.62469300000000005</v>
      </c>
      <c r="D8" s="30" t="s">
        <v>42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-7.0099626392489103E-6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60320.688634837963</v>
      </c>
    </row>
    <row r="15" spans="1:7" x14ac:dyDescent="0.2">
      <c r="A15" s="12" t="s">
        <v>17</v>
      </c>
      <c r="B15" s="10"/>
      <c r="C15" s="13">
        <f ca="1">(C7+C11)+(C8+C12)*INT(MAX(F21:F3533))</f>
        <v>55341.8217</v>
      </c>
      <c r="D15" s="14" t="s">
        <v>38</v>
      </c>
      <c r="E15" s="15">
        <f ca="1">ROUND(2*(E14-$C$7)/$C$8,0)/2+E13</f>
        <v>9577</v>
      </c>
    </row>
    <row r="16" spans="1:7" x14ac:dyDescent="0.2">
      <c r="A16" s="16" t="s">
        <v>4</v>
      </c>
      <c r="B16" s="10"/>
      <c r="C16" s="17">
        <f ca="1">+C8+C12</f>
        <v>0.62468599003736081</v>
      </c>
      <c r="D16" s="14" t="s">
        <v>39</v>
      </c>
      <c r="E16" s="24">
        <f ca="1">ROUND(2*(E14-$C$15)/$C$16,0)/2+E13</f>
        <v>7971</v>
      </c>
    </row>
    <row r="17" spans="1:18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45303.089559921136</v>
      </c>
    </row>
    <row r="18" spans="1:18" ht="14.25" thickTop="1" thickBot="1" x14ac:dyDescent="0.25">
      <c r="A18" s="16" t="s">
        <v>5</v>
      </c>
      <c r="B18" s="10"/>
      <c r="C18" s="19">
        <f ca="1">+C15</f>
        <v>55341.8217</v>
      </c>
      <c r="D18" s="20">
        <f ca="1">+C16</f>
        <v>0.62468599003736081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42</v>
      </c>
      <c r="I20" s="7" t="s">
        <v>28</v>
      </c>
      <c r="J20" s="7" t="s">
        <v>46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x14ac:dyDescent="0.2">
      <c r="A21" t="s">
        <v>42</v>
      </c>
      <c r="C21" s="8">
        <v>54338.576000000001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39320.076000000001</v>
      </c>
    </row>
    <row r="22" spans="1:18" x14ac:dyDescent="0.2">
      <c r="A22" s="31" t="s">
        <v>44</v>
      </c>
      <c r="B22" s="32" t="s">
        <v>45</v>
      </c>
      <c r="C22" s="31">
        <v>55341.8217</v>
      </c>
      <c r="D22" s="31">
        <v>5.0000000000000001E-4</v>
      </c>
      <c r="E22">
        <f>+(C22-C$7)/C$8</f>
        <v>1605.9819783477635</v>
      </c>
      <c r="F22">
        <f>ROUND(2*E22,0)/2</f>
        <v>1606</v>
      </c>
      <c r="G22">
        <f>+C22-(C$7+F22*C$8)</f>
        <v>-1.125799999863375E-2</v>
      </c>
      <c r="I22">
        <f>+G22</f>
        <v>-1.125799999863375E-2</v>
      </c>
      <c r="O22">
        <f ca="1">+C$11+C$12*$F22</f>
        <v>-1.125799999863375E-2</v>
      </c>
      <c r="Q22" s="2">
        <f>+C22-15018.5</f>
        <v>40323.3217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2024-01-11T03:31:38Z</dcterms:modified>
</cp:coreProperties>
</file>