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E633DA3-C975-404A-A92A-A607F218FE3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F11" i="1"/>
  <c r="C21" i="1"/>
  <c r="E21" i="1"/>
  <c r="F21" i="1"/>
  <c r="C7" i="1"/>
  <c r="C8" i="1"/>
  <c r="E14" i="1"/>
  <c r="E15" i="1" s="1"/>
  <c r="G11" i="1"/>
  <c r="C17" i="1"/>
  <c r="Q21" i="1"/>
  <c r="E22" i="1"/>
  <c r="F22" i="1"/>
  <c r="G22" i="1"/>
  <c r="I22" i="1"/>
  <c r="G21" i="1"/>
  <c r="H21" i="1"/>
  <c r="C12" i="1"/>
  <c r="C16" i="1" l="1"/>
  <c r="D18" i="1" s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<sst xmlns="http://schemas.openxmlformats.org/spreadsheetml/2006/main" count="47" uniqueCount="46">
  <si>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</si>
  <si>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</si>
  <si>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</si>
  <si>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</si>
  <si>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</si>
  <si>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</si>
  <si>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</si>
  <si>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</si>
  <si>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</si>
  <si>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</si>
  <si>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</si>
  <si>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</si>
  <si>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</si>
  <si>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</si>
  <si>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</si>
  <si>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</si>
  <si>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</si>
  <si>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</si>
  <si>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</si>
  <si>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</si>
  <si>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</si>
  <si>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</si>
  <si>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</si>
  <si>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</si>
  <si>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</si>
  <si>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</si>
  <si>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</si>
  <si>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</si>
  <si>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</si>
  <si>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</si>
  <si>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</si>
  <si>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</si>
  <si>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</si>
  <si>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</si>
  <si>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</si>
  <si>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</si>
  <si>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</si>
  <si>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</si>
  <si>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</si>
  <si>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</si>
  <si>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EA</t>
  </si>
  <si>
    <t>OEJV 0130</t>
  </si>
  <si>
    <t>I</t>
  </si>
  <si>
    <t>OEJV</t>
  </si>
  <si>
    <t>CCD</t>
  </si>
  <si>
    <t>V0872 Aql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</si>
</sst>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V0872 Aql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D7-4FF4-B2DF-A432F53E1D7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-5.5280399996263441E-2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D7-4FF4-B2DF-A432F53E1D7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D7-4FF4-B2DF-A432F53E1D7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D7-4FF4-B2DF-A432F53E1D7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D7-4FF4-B2DF-A432F53E1D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D7-4FF4-B2DF-A432F53E1D7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D7-4FF4-B2DF-A432F53E1D7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31134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-5.5280399996263441E-2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D7-4FF4-B2DF-A432F53E1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52552"/>
        <c:axId val="1"/>
      </c:scatterChart>
      <c:valAx>
        <c:axId val="574952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52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05B3283-CEC0-03B9-C128-BD62EBAD4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24</v>
      </c>
      <c r="B2" s="29" t="s">
        <v>40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38621.39</v>
      </c>
      <c r="D4" s="9">
        <v>0.53890059999999995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38621.39</v>
      </c>
    </row>
    <row r="8" spans="1:7" x14ac:dyDescent="0.2">
      <c r="A8" t="s">
        <v>3</v>
      </c>
      <c r="C8">
        <f>+D4</f>
        <v>0.53890059999999995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-1.775563692306271E-6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60320.720383101849</v>
      </c>
    </row>
    <row r="15" spans="1:7" x14ac:dyDescent="0.2">
      <c r="A15" s="14" t="s">
        <v>18</v>
      </c>
      <c r="B15" s="12"/>
      <c r="C15" s="15">
        <f ca="1">(C7+C11)+(C8+C12)*INT(MAX(F21:F3533))</f>
        <v>55399.466</v>
      </c>
      <c r="D15" s="16" t="s">
        <v>38</v>
      </c>
      <c r="E15" s="17">
        <f ca="1">ROUND(2*(E14-$C$7)/$C$8,0)/2+E13</f>
        <v>40267</v>
      </c>
    </row>
    <row r="16" spans="1:7" x14ac:dyDescent="0.2">
      <c r="A16" s="18" t="s">
        <v>4</v>
      </c>
      <c r="B16" s="12"/>
      <c r="C16" s="19">
        <f ca="1">+C8+C12</f>
        <v>0.53889882443630766</v>
      </c>
      <c r="D16" s="16" t="s">
        <v>39</v>
      </c>
      <c r="E16" s="26">
        <f ca="1">ROUND(2*(E14-$C$15)/$C$16,0)/2+E13</f>
        <v>9133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45303.124796910131</v>
      </c>
    </row>
    <row r="18" spans="1:17" ht="14.25" thickTop="1" thickBot="1" x14ac:dyDescent="0.25">
      <c r="A18" s="18" t="s">
        <v>5</v>
      </c>
      <c r="B18" s="12"/>
      <c r="C18" s="21">
        <f ca="1">+C15</f>
        <v>55399.466</v>
      </c>
      <c r="D18" s="22">
        <f ca="1">+C16</f>
        <v>0.53889882443630766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43</v>
      </c>
      <c r="J20" s="7" t="s">
        <v>44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38621.39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23602.89</v>
      </c>
    </row>
    <row r="22" spans="1:17" x14ac:dyDescent="0.2">
      <c r="A22" s="30" t="s">
        <v>41</v>
      </c>
      <c r="B22" s="31" t="s">
        <v>42</v>
      </c>
      <c r="C22" s="32">
        <v>55399.466</v>
      </c>
      <c r="D22" s="32">
        <v>0.02</v>
      </c>
      <c r="E22">
        <f>+(C22-C$7)/C$8</f>
        <v>31133.897420043701</v>
      </c>
      <c r="F22">
        <f>ROUND(2*E22,0)/2</f>
        <v>31134</v>
      </c>
      <c r="G22">
        <f>+C22-(C$7+F22*C$8)</f>
        <v>-5.5280399996263441E-2</v>
      </c>
      <c r="I22">
        <f>+G22</f>
        <v>-5.5280399996263441E-2</v>
      </c>
      <c r="O22">
        <f ca="1">+C$11+C$12*$F22</f>
        <v>-5.5280399996263441E-2</v>
      </c>
      <c r="Q22" s="2">
        <f>+C22-15018.5</f>
        <v>40380.966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2024-01-11T04:17:21Z</dcterms:modified>
</cp:coreProperties>
</file>