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32D4D94-A08E-4C38-9D61-D33D7E5AA9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 l="1"/>
  <c r="F11" i="1"/>
  <c r="B2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<sst xmlns="http://schemas.openxmlformats.org/spreadsheetml/2006/main" count="52" uniqueCount="49">
  <si>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</si>
  <si>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</si>
  <si>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</si>
  <si>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</si>
  <si>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</si>
  <si>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</si>
  <si>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</si>
  <si>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</si>
  <si>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</si>
  <si>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</si>
  <si>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</si>
  <si>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</si>
  <si>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</si>
  <si>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</si>
  <si>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</si>
  <si>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</si>
  <si>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</si>
  <si>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</si>
  <si>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</si>
  <si>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</si>
  <si>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</si>
  <si>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</si>
  <si>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</si>
  <si>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</si>
  <si>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</si>
  <si>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</si>
  <si>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</si>
  <si>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</si>
  <si>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</si>
  <si>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</si>
  <si>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</si>
  <si>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</si>
  <si>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</si>
  <si>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</si>
  <si>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</si>
  <si>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</si>
  <si>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</si>
  <si>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</si>
  <si>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</si>
  <si>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</si>
  <si>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</si>
  <si>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</si>
  <si>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</si>
  <si>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</si>
  <si>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</si>
  <si>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V1811 Aql</t>
  </si>
  <si>
    <t>VSX</t>
  </si>
  <si>
    <t>I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</si>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</sst>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166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V1811 Aql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-6.9999999686842784E-4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-6.9999999686842784E-4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>
        <f>O1</f>
        <v>0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2">
        <v>53153.85</v>
      </c>
      <c r="D7" s="39" t="s">
        <v>46</v>
      </c>
    </row>
    <row r="8" spans="1:15" x14ac:dyDescent="0.2">
      <c r="A8" t="s">
        <v>3</v>
      </c>
      <c r="C8" s="42">
        <v>3.403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-3.7919826482580054E-7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59435.787300000004</v>
      </c>
      <c r="E15" s="10" t="s">
        <v>30</v>
      </c>
      <c r="F15" s="25">
        <f ca="1">NOW()+15018.5+$C$5/24</f>
        <v>60320.758224074074</v>
      </c>
    </row>
    <row r="16" spans="1:15" x14ac:dyDescent="0.2">
      <c r="A16" s="12" t="s">
        <v>4</v>
      </c>
      <c r="B16" s="7"/>
      <c r="C16" s="13">
        <f ca="1">+C8+C12</f>
        <v>3.4029996208017352</v>
      </c>
      <c r="E16" s="10" t="s">
        <v>35</v>
      </c>
      <c r="F16" s="11">
        <f ca="1">ROUND(2*(F15-$C$7)/$C$8,0)/2+F14</f>
        <v>2107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261</v>
      </c>
    </row>
    <row r="18" spans="1:21" ht="14.25" thickTop="1" thickBot="1" x14ac:dyDescent="0.25">
      <c r="A18" s="12" t="s">
        <v>5</v>
      </c>
      <c r="B18" s="7"/>
      <c r="C18" s="15">
        <f ca="1">+C15</f>
        <v>59435.787300000004</v>
      </c>
      <c r="D18" s="16">
        <f ca="1">+C16</f>
        <v>3.4029996208017352</v>
      </c>
      <c r="E18" s="10" t="s">
        <v>31</v>
      </c>
      <c r="F18" s="14">
        <f ca="1">+$C$15+$C$16*F17-15018.5-$C$5/24</f>
        <v>45305.866034362589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ht="12" customHeight="1" x14ac:dyDescent="0.2">
      <c r="A21" t="str">
        <f>D7</f>
        <v>VSX</v>
      </c>
      <c r="C21" s="6">
        <f>C$7</f>
        <v>53153.85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38135.35</v>
      </c>
    </row>
    <row r="22" spans="1:21" ht="12" customHeight="1" x14ac:dyDescent="0.2">
      <c r="A22" s="40" t="s">
        <v>48</v>
      </c>
      <c r="B22" s="41" t="s">
        <v>47</v>
      </c>
      <c r="C22" s="43">
        <v>59435.787300000004</v>
      </c>
      <c r="D22" s="44">
        <v>2.2000000000000001E-3</v>
      </c>
      <c r="E22">
        <f>+(C22-C$7)/C$8</f>
        <v>1845.9997942991492</v>
      </c>
      <c r="F22">
        <f>ROUND(2*E22,0)/2</f>
        <v>1846</v>
      </c>
      <c r="G22">
        <f>+C22-(C$7+F22*C$8)</f>
        <v>-6.9999999686842784E-4</v>
      </c>
      <c r="I22">
        <f>+G22</f>
        <v>-6.9999999686842784E-4</v>
      </c>
      <c r="O22">
        <f ca="1">+C$11+C$12*$F22</f>
        <v>-6.9999999686842784E-4</v>
      </c>
      <c r="Q22" s="1">
        <f>+C22-15018.5</f>
        <v>44417.287300000004</v>
      </c>
    </row>
    <row r="23" spans="1:21" ht="12" customHeight="1" x14ac:dyDescent="0.2">
      <c r="C23" s="6"/>
      <c r="D23" s="6"/>
      <c r="Q23" s="1"/>
    </row>
    <row r="24" spans="1:21" ht="12" customHeight="1" x14ac:dyDescent="0.2">
      <c r="C24" s="6"/>
      <c r="D24" s="6"/>
      <c r="Q24" s="1"/>
    </row>
    <row r="25" spans="1:21" ht="12" customHeight="1" x14ac:dyDescent="0.2">
      <c r="C25" s="6"/>
      <c r="D25" s="6"/>
      <c r="Q25" s="1"/>
    </row>
    <row r="26" spans="1:21" ht="12" customHeight="1" x14ac:dyDescent="0.2">
      <c r="C26" s="6"/>
      <c r="D26" s="6"/>
      <c r="Q26" s="1"/>
    </row>
    <row r="27" spans="1:21" ht="12" customHeight="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2024-01-11T05:11:50Z</dcterms:modified>
</cp:coreProperties>
</file>