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4D65DAA-065E-42BA-84FA-00D2E7587A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21" i="1"/>
  <c r="H21" i="1"/>
  <c r="G11" i="1"/>
  <c r="F11" i="1"/>
  <c r="E14" i="1"/>
  <c r="E15" i="1" s="1"/>
  <c r="C17" i="1"/>
  <c r="Q21" i="1"/>
  <c r="C12" i="1"/>
  <c r="C11" i="1"/>
  <c r="O22" i="1" l="1"/>
  <c r="C15" i="1"/>
  <c r="E16" i="1" s="1"/>
  <c r="O21" i="1"/>
  <c r="C16" i="1"/>
  <c r="D18" i="1" s="1"/>
  <c r="C18" i="1" l="1"/>
  <c r="E17" i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<sst xmlns="http://schemas.openxmlformats.org/spreadsheetml/2006/main" count="52" uniqueCount="47">
  <si>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</si>
  <si>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</si>
  <si>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</si>
  <si>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</si>
  <si>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</si>
  <si>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</si>
  <si>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</si>
  <si>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</si>
  <si>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</si>
  <si>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</si>
  <si>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</si>
  <si>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</si>
  <si>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</si>
  <si>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</si>
  <si>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</si>
  <si>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</si>
  <si>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</si>
  <si>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</si>
  <si>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</si>
  <si>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</si>
  <si>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</si>
  <si>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</si>
  <si>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</si>
  <si>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</si>
  <si>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</si>
  <si>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</si>
  <si>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</si>
  <si>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</si>
  <si>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</si>
  <si>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</si>
  <si>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</si>
  <si>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</si>
  <si>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</si>
  <si>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</si>
  <si>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</si>
  <si>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</si>
  <si>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</si>
  <si>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</si>
  <si>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</si>
  <si>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</si>
  <si>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</si>
  <si>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EO Aqr / GSC 5212-1386</t>
  </si>
  <si>
    <t>OEJV 0155</t>
  </si>
  <si>
    <t>I</t>
  </si>
  <si>
    <t>0,0100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</si>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</sst>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EO Aqr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FF-4357-A64C-0E26593D8D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-0.38335599999118131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FF-4357-A64C-0E26593D8D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FF-4357-A64C-0E26593D8D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FF-4357-A64C-0E26593D8D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FF-4357-A64C-0E26593D8D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FF-4357-A64C-0E26593D8D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FF-4357-A64C-0E26593D8D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-0.38335599999118131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FF-4357-A64C-0E26593D8D2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5629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FF-4357-A64C-0E26593D8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881296"/>
        <c:axId val="1"/>
      </c:scatterChart>
      <c:valAx>
        <c:axId val="58188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881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0</xdr:rowOff>
    </xdr:from>
    <xdr:to>
      <xdr:col>18</xdr:col>
      <xdr:colOff>419100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37C77D-DA57-6911-7271-085F960DD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37177.387999999999</v>
      </c>
      <c r="D7" s="30" t="s">
        <v>40</v>
      </c>
    </row>
    <row r="8" spans="1:7" x14ac:dyDescent="0.2">
      <c r="A8" t="s">
        <v>3</v>
      </c>
      <c r="C8" s="34">
        <v>3.115964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-6.8103748443983176E-5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60320.784447453698</v>
      </c>
    </row>
    <row r="15" spans="1:7" x14ac:dyDescent="0.2">
      <c r="A15" s="12" t="s">
        <v>17</v>
      </c>
      <c r="B15" s="10"/>
      <c r="C15" s="13">
        <f ca="1">(C7+C11)+(C8+C12)*INT(MAX(F21:F3533))</f>
        <v>54716.766000000003</v>
      </c>
      <c r="D15" s="14" t="s">
        <v>37</v>
      </c>
      <c r="E15" s="15">
        <f ca="1">ROUND(2*(E14-$C$7)/$C$8,0)/2+E13</f>
        <v>7428.5</v>
      </c>
    </row>
    <row r="16" spans="1:7" x14ac:dyDescent="0.2">
      <c r="A16" s="16" t="s">
        <v>4</v>
      </c>
      <c r="B16" s="10"/>
      <c r="C16" s="17">
        <f ca="1">+C8+C12</f>
        <v>3.1158958962515562</v>
      </c>
      <c r="D16" s="14" t="s">
        <v>38</v>
      </c>
      <c r="E16" s="24">
        <f ca="1">ROUND(2*(E14-$C$15)/$C$16,0)/2+E13</f>
        <v>1799.5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45305.716498638016</v>
      </c>
    </row>
    <row r="18" spans="1:18" ht="14.25" thickTop="1" thickBot="1" x14ac:dyDescent="0.25">
      <c r="A18" s="16" t="s">
        <v>5</v>
      </c>
      <c r="B18" s="10"/>
      <c r="C18" s="19">
        <f ca="1">+C15</f>
        <v>54716.766000000003</v>
      </c>
      <c r="D18" s="20">
        <f ca="1">+C16</f>
        <v>3.1158958962515562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45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C$7</f>
        <v>37177.387999999999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22158.887999999999</v>
      </c>
    </row>
    <row r="22" spans="1:18" x14ac:dyDescent="0.2">
      <c r="A22" s="31" t="s">
        <v>42</v>
      </c>
      <c r="B22" s="32" t="s">
        <v>43</v>
      </c>
      <c r="C22" s="33">
        <v>54716.766000000003</v>
      </c>
      <c r="D22" s="31" t="s">
        <v>44</v>
      </c>
      <c r="E22">
        <f>+(C22-C$7)/C$8</f>
        <v>5628.8769703372709</v>
      </c>
      <c r="F22">
        <f>ROUND(2*E22,0)/2</f>
        <v>5629</v>
      </c>
      <c r="G22">
        <f>+C22-(C$7+F22*C$8)</f>
        <v>-0.38335599999118131</v>
      </c>
      <c r="I22">
        <f>+G22</f>
        <v>-0.38335599999118131</v>
      </c>
      <c r="O22">
        <f ca="1">+C$11+C$12*$F22</f>
        <v>-0.38335599999118131</v>
      </c>
      <c r="Q22" s="2">
        <f>+C22-15018.5</f>
        <v>39698.266000000003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2024-01-11T05:49:36Z</dcterms:modified>
</cp:coreProperties>
</file>