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4A6C75E-7966-4F29-BF9F-EA5C5D42B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Q21" i="1"/>
  <c r="G21" i="1"/>
  <c r="H21" i="1"/>
  <c r="C17" i="1"/>
  <c r="C12" i="1"/>
  <c r="F15" i="1" l="1"/>
  <c r="C16" i="1"/>
  <c r="D18" i="1" s="1"/>
  <c r="C11" i="1"/>
  <c r="O22" i="1" l="1"/>
  <c r="S22" i="1" s="1"/>
  <c r="O21" i="1"/>
  <c r="S21" i="1" s="1"/>
  <c r="O24" i="1"/>
  <c r="S24" i="1" s="1"/>
  <c r="O23" i="1"/>
  <c r="S23" i="1" s="1"/>
  <c r="C15" i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<sst xmlns="http://schemas.openxmlformats.org/spreadsheetml/2006/main" count="60" uniqueCount="56">
  <si>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</si>
  <si>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</si>
  <si>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</si>
  <si>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</si>
  <si>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</si>
  <si>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</si>
  <si>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</si>
  <si>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</si>
  <si>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</si>
  <si>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</si>
  <si>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</si>
  <si>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</si>
  <si>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</si>
  <si>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</si>
  <si>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</si>
  <si>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</si>
  <si>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</si>
  <si>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</si>
  <si>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</si>
  <si>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</si>
  <si>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</si>
  <si>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</si>
  <si>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</si>
  <si>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</si>
  <si>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</si>
  <si>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</si>
  <si>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</si>
  <si>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</si>
  <si>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</si>
  <si>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</si>
  <si>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</si>
  <si>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</si>
  <si>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</si>
  <si>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</si>
  <si>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</si>
  <si>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</si>
  <si>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</si>
  <si>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</si>
  <si>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</si>
  <si>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G1221-1118</t>
  </si>
  <si>
    <t>G1221-1118_Ari.xls</t>
  </si>
  <si>
    <t>Ari</t>
  </si>
  <si>
    <t>VSX</t>
  </si>
  <si>
    <t>IBVS 5920</t>
  </si>
  <si>
    <t>II</t>
  </si>
  <si>
    <t>IBVS 5960</t>
  </si>
  <si>
    <t>I</t>
  </si>
  <si>
    <t>IBVS 6011</t>
  </si>
  <si>
    <t>CY Ari / GSC 1221-1118</t>
  </si>
  <si>
    <t>CCD</t>
  </si>
  <si>
    <t xml:space="preserve">Mag </t>
  </si>
  <si>
    <t>Next ToM-P</t>
  </si>
  <si>
    <t>Next ToM-S</t>
  </si>
  <si>
    <t>11.75-12.30</t>
  </si>
  <si>
    <t>EW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</si>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</sst>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4-4976-ADE0-DA21885FAA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-7.3084998657577671E-3</c:v>
                </c:pt>
                <c:pt idx="2">
                  <c:v>-3.6109998691244982E-3</c:v>
                </c:pt>
                <c:pt idx="3">
                  <c:v>4.1600001350161619E-3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4-4976-ADE0-DA21885FAA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A4-4976-ADE0-DA21885FAA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4-4976-ADE0-DA21885FAA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A4-4976-ADE0-DA21885FAA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A4-4976-ADE0-DA21885FAA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A4-4976-ADE0-DA21885FAA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-2.1530966693163421E-2</c:v>
                </c:pt>
                <c:pt idx="1">
                  <c:v>-8.0871382006439656E-3</c:v>
                </c:pt>
                <c:pt idx="2">
                  <c:v>-1.8850347163811981E-3</c:v>
                </c:pt>
                <c:pt idx="3">
                  <c:v>3.2126733171590621E-3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A4-4976-ADE0-DA21885FAA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A4-4976-ADE0-DA21885FA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79024"/>
        <c:axId val="1"/>
      </c:scatterChart>
      <c:valAx>
        <c:axId val="77197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7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C958D8-DC82-6A42-CCA9-6ED4101CA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5" t="s">
        <v>48</v>
      </c>
      <c r="E1" s="6" t="s">
        <v>40</v>
      </c>
    </row>
    <row r="2" spans="1:7" s="6" customFormat="1" ht="12.95" customHeight="1" x14ac:dyDescent="0.2">
      <c r="A2" s="6" t="s">
        <v>23</v>
      </c>
      <c r="B2" s="32" t="s">
        <v>54</v>
      </c>
      <c r="C2" s="7" t="s">
        <v>38</v>
      </c>
      <c r="D2" s="8" t="s">
        <v>41</v>
      </c>
      <c r="E2" s="2" t="s">
        <v>39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37</v>
      </c>
      <c r="D4" s="11" t="s">
        <v>37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1">
        <v>54392.680999999866</v>
      </c>
      <c r="D7" s="13" t="s">
        <v>42</v>
      </c>
    </row>
    <row r="8" spans="1:7" s="6" customFormat="1" ht="12.95" customHeight="1" x14ac:dyDescent="0.2">
      <c r="A8" s="6" t="s">
        <v>3</v>
      </c>
      <c r="C8" s="31">
        <v>0.38016699999999998</v>
      </c>
      <c r="D8" s="13" t="s">
        <v>42</v>
      </c>
    </row>
    <row r="9" spans="1:7" s="6" customFormat="1" ht="12.95" customHeight="1" x14ac:dyDescent="0.2">
      <c r="A9" s="14" t="s">
        <v>29</v>
      </c>
      <c r="C9" s="15">
        <v>-9.5</v>
      </c>
      <c r="D9" s="6" t="s">
        <v>30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-2.1530966693163421E-2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6.4773926728592892E-6</v>
      </c>
      <c r="D12" s="8"/>
      <c r="E12" s="33" t="s">
        <v>50</v>
      </c>
      <c r="F12" s="34" t="s">
        <v>53</v>
      </c>
    </row>
    <row r="13" spans="1:7" s="6" customFormat="1" ht="12.95" customHeight="1" x14ac:dyDescent="0.2">
      <c r="A13" s="6" t="s">
        <v>18</v>
      </c>
      <c r="C13" s="8" t="s">
        <v>13</v>
      </c>
      <c r="D13" s="19"/>
      <c r="E13" s="35" t="s">
        <v>34</v>
      </c>
      <c r="F13" s="36">
        <v>1</v>
      </c>
    </row>
    <row r="14" spans="1:7" s="6" customFormat="1" ht="12.95" customHeight="1" x14ac:dyDescent="0.2">
      <c r="D14" s="19"/>
      <c r="E14" s="35" t="s">
        <v>31</v>
      </c>
      <c r="F14" s="37">
        <f ca="1">NOW()+15018.5+$C$9/24</f>
        <v>60515.802577199072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55844.922152673178</v>
      </c>
      <c r="D15" s="19"/>
      <c r="E15" s="35" t="s">
        <v>35</v>
      </c>
      <c r="F15" s="37">
        <f ca="1">ROUND(2*($F$14-$C$7)/$C$8,0)/2+$F$13</f>
        <v>16107.5</v>
      </c>
    </row>
    <row r="16" spans="1:7" s="6" customFormat="1" ht="12.95" customHeight="1" x14ac:dyDescent="0.2">
      <c r="A16" s="9" t="s">
        <v>4</v>
      </c>
      <c r="C16" s="22">
        <f ca="1">+C8+C12</f>
        <v>0.38017347739267282</v>
      </c>
      <c r="D16" s="19"/>
      <c r="E16" s="35" t="s">
        <v>36</v>
      </c>
      <c r="F16" s="37">
        <f ca="1">ROUND(2*($F$14-$C$15)/$C$16,0)/2+$F$13</f>
        <v>12287</v>
      </c>
    </row>
    <row r="17" spans="1:19" s="6" customFormat="1" ht="12.95" customHeight="1" thickBot="1" x14ac:dyDescent="0.25">
      <c r="A17" s="19" t="s">
        <v>28</v>
      </c>
      <c r="C17" s="6">
        <f>COUNT(C21:C2191)</f>
        <v>4</v>
      </c>
      <c r="D17" s="19"/>
      <c r="E17" s="38" t="s">
        <v>51</v>
      </c>
      <c r="F17" s="39">
        <f ca="1">+$C$15+$C$16*$F$16-15018.5-$C$9/24</f>
        <v>45498.009502730281</v>
      </c>
    </row>
    <row r="18" spans="1:19" s="6" customFormat="1" ht="12.95" customHeight="1" thickTop="1" thickBot="1" x14ac:dyDescent="0.25">
      <c r="A18" s="9" t="s">
        <v>5</v>
      </c>
      <c r="C18" s="23">
        <f ca="1">+C15</f>
        <v>55844.922152673178</v>
      </c>
      <c r="D18" s="24">
        <f ca="1">+C16</f>
        <v>0.38017347739267282</v>
      </c>
      <c r="E18" s="41" t="s">
        <v>52</v>
      </c>
      <c r="F18" s="40">
        <f ca="1">+($C$15+$C$16*$F$16)-($C$16/2)-15018.5-$C$9/24</f>
        <v>45497.819415991587</v>
      </c>
    </row>
    <row r="19" spans="1:19" s="6" customFormat="1" ht="12.95" customHeight="1" thickTop="1" x14ac:dyDescent="0.2">
      <c r="A19" s="25" t="s">
        <v>32</v>
      </c>
      <c r="E19" s="26">
        <v>22</v>
      </c>
      <c r="S19" s="6">
        <f ca="1">SQRT(SUM(S21:S50)/(COUNT(S21:S50)-1))</f>
        <v>1.2490865838777048E-2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7" t="str">
        <f>A21</f>
        <v>VSX</v>
      </c>
      <c r="I20" s="27" t="s">
        <v>49</v>
      </c>
      <c r="J20" s="27" t="s">
        <v>55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6" t="s">
        <v>14</v>
      </c>
      <c r="R20" s="29" t="s">
        <v>33</v>
      </c>
    </row>
    <row r="21" spans="1:19" s="6" customFormat="1" ht="12.95" customHeight="1" x14ac:dyDescent="0.2">
      <c r="A21" s="6" t="str">
        <f>D7</f>
        <v>VSX</v>
      </c>
      <c r="C21" s="12">
        <f>C$7</f>
        <v>54392.680999999866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-2.1530966693163421E-2</v>
      </c>
      <c r="Q21" s="30">
        <f>+C21-15018.5</f>
        <v>39374.180999999866</v>
      </c>
      <c r="S21" s="6">
        <f ca="1">+(O21-G21)^2</f>
        <v>4.6358252674211258E-4</v>
      </c>
    </row>
    <row r="22" spans="1:19" s="6" customFormat="1" ht="12.95" customHeight="1" x14ac:dyDescent="0.2">
      <c r="A22" s="3" t="s">
        <v>43</v>
      </c>
      <c r="B22" s="4" t="s">
        <v>44</v>
      </c>
      <c r="C22" s="3">
        <v>55181.710299999999</v>
      </c>
      <c r="D22" s="3">
        <v>4.0000000000000002E-4</v>
      </c>
      <c r="E22" s="6">
        <f>+(C22-C$7)/C$8</f>
        <v>2075.4807755542511</v>
      </c>
      <c r="F22" s="6">
        <f>ROUND(2*E22,0)/2</f>
        <v>2075.5</v>
      </c>
      <c r="G22" s="6">
        <f>+C22-(C$7+F22*C$8)</f>
        <v>-7.3084998657577671E-3</v>
      </c>
      <c r="I22" s="6">
        <f>+G22</f>
        <v>-7.3084998657577671E-3</v>
      </c>
      <c r="O22" s="6">
        <f ca="1">+C$11+C$12*$F22</f>
        <v>-8.0871382006439656E-3</v>
      </c>
      <c r="Q22" s="30">
        <f>+C22-15018.5</f>
        <v>40163.210299999999</v>
      </c>
      <c r="S22" s="6">
        <f ca="1">+(O22-G22)^2</f>
        <v>6.062776565543519E-7</v>
      </c>
    </row>
    <row r="23" spans="1:19" s="6" customFormat="1" ht="12.95" customHeight="1" x14ac:dyDescent="0.2">
      <c r="A23" s="3" t="s">
        <v>45</v>
      </c>
      <c r="B23" s="4" t="s">
        <v>46</v>
      </c>
      <c r="C23" s="3">
        <v>55545.723899999997</v>
      </c>
      <c r="D23" s="3">
        <v>4.0000000000000002E-4</v>
      </c>
      <c r="E23" s="6">
        <f>+(C23-C$7)/C$8</f>
        <v>3032.9905015430886</v>
      </c>
      <c r="F23" s="6">
        <f>ROUND(2*E23,0)/2</f>
        <v>3033</v>
      </c>
      <c r="G23" s="6">
        <f>+C23-(C$7+F23*C$8)</f>
        <v>-3.6109998691244982E-3</v>
      </c>
      <c r="I23" s="6">
        <f>+G23</f>
        <v>-3.6109998691244982E-3</v>
      </c>
      <c r="O23" s="6">
        <f ca="1">+C$11+C$12*$F23</f>
        <v>-1.8850347163811981E-3</v>
      </c>
      <c r="Q23" s="30">
        <f>+C23-15018.5</f>
        <v>40527.223899999997</v>
      </c>
      <c r="S23" s="6">
        <f ca="1">+(O23-G23)^2</f>
        <v>2.978955708484203E-6</v>
      </c>
    </row>
    <row r="24" spans="1:19" s="6" customFormat="1" ht="12.95" customHeight="1" x14ac:dyDescent="0.2">
      <c r="A24" s="3" t="s">
        <v>47</v>
      </c>
      <c r="B24" s="4" t="s">
        <v>46</v>
      </c>
      <c r="C24" s="3">
        <v>55844.9231</v>
      </c>
      <c r="D24" s="3">
        <v>5.9999999999999995E-4</v>
      </c>
      <c r="E24" s="6">
        <f>+(C24-C$7)/C$8</f>
        <v>3820.0109425598071</v>
      </c>
      <c r="F24" s="6">
        <f>ROUND(2*E24,0)/2</f>
        <v>3820</v>
      </c>
      <c r="G24" s="6">
        <f>+C24-(C$7+F24*C$8)</f>
        <v>4.1600001350161619E-3</v>
      </c>
      <c r="I24" s="6">
        <f>+G24</f>
        <v>4.1600001350161619E-3</v>
      </c>
      <c r="O24" s="6">
        <f ca="1">+C$11+C$12*$F24</f>
        <v>3.2126733171590621E-3</v>
      </c>
      <c r="Q24" s="30">
        <f>+C24-15018.5</f>
        <v>40826.4231</v>
      </c>
      <c r="S24" s="6">
        <f ca="1">+(O24-G24)^2</f>
        <v>8.9742809983125881E-7</v>
      </c>
    </row>
    <row r="25" spans="1:19" s="6" customFormat="1" ht="12.95" customHeight="1" x14ac:dyDescent="0.2">
      <c r="C25" s="12"/>
      <c r="D25" s="12"/>
      <c r="Q25" s="30"/>
    </row>
    <row r="26" spans="1:19" s="6" customFormat="1" ht="12.95" customHeight="1" x14ac:dyDescent="0.2">
      <c r="C26" s="12"/>
      <c r="D26" s="12"/>
      <c r="Q26" s="30"/>
    </row>
    <row r="27" spans="1:19" s="6" customFormat="1" ht="12.95" customHeight="1" x14ac:dyDescent="0.2">
      <c r="C27" s="12"/>
      <c r="D27" s="12"/>
      <c r="Q27" s="30"/>
    </row>
    <row r="28" spans="1:19" s="6" customFormat="1" ht="12.95" customHeight="1" x14ac:dyDescent="0.2">
      <c r="C28" s="12"/>
      <c r="D28" s="12"/>
      <c r="Q28" s="30"/>
    </row>
    <row r="29" spans="1:19" s="6" customFormat="1" ht="12.95" customHeight="1" x14ac:dyDescent="0.2">
      <c r="C29" s="12"/>
      <c r="D29" s="12"/>
      <c r="Q29" s="30"/>
    </row>
    <row r="30" spans="1:19" s="6" customFormat="1" ht="12.95" customHeight="1" x14ac:dyDescent="0.2">
      <c r="C30" s="12"/>
      <c r="D30" s="12"/>
      <c r="Q30" s="30"/>
    </row>
    <row r="31" spans="1:19" s="6" customFormat="1" ht="12.95" customHeight="1" x14ac:dyDescent="0.2">
      <c r="C31" s="12"/>
      <c r="D31" s="12"/>
      <c r="Q31" s="30"/>
    </row>
    <row r="32" spans="1:19" s="6" customFormat="1" ht="12.95" customHeight="1" x14ac:dyDescent="0.2">
      <c r="C32" s="12"/>
      <c r="D32" s="12"/>
      <c r="Q32" s="30"/>
    </row>
    <row r="33" spans="3:17" s="6" customFormat="1" ht="12.95" customHeight="1" x14ac:dyDescent="0.2">
      <c r="C33" s="12"/>
      <c r="D33" s="12"/>
      <c r="Q33" s="30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ht="12.95" customHeight="1" x14ac:dyDescent="0.2">
      <c r="C271" s="1"/>
      <c r="D271" s="1"/>
    </row>
    <row r="272" spans="3:4" ht="12.95" customHeight="1" x14ac:dyDescent="0.2">
      <c r="C272" s="1"/>
      <c r="D272" s="1"/>
    </row>
    <row r="273" spans="3:4" ht="12.95" customHeight="1" x14ac:dyDescent="0.2">
      <c r="C273" s="1"/>
      <c r="D273" s="1"/>
    </row>
    <row r="274" spans="3:4" ht="12.95" customHeight="1" x14ac:dyDescent="0.2">
      <c r="C274" s="1"/>
      <c r="D274" s="1"/>
    </row>
    <row r="275" spans="3:4" ht="12.95" customHeight="1" x14ac:dyDescent="0.2">
      <c r="C275" s="1"/>
      <c r="D275" s="1"/>
    </row>
    <row r="276" spans="3:4" ht="12.95" customHeight="1" x14ac:dyDescent="0.2">
      <c r="C276" s="1"/>
      <c r="D276" s="1"/>
    </row>
    <row r="277" spans="3:4" ht="12.95" customHeight="1" x14ac:dyDescent="0.2">
      <c r="C277" s="1"/>
      <c r="D277" s="1"/>
    </row>
    <row r="278" spans="3:4" ht="12.95" customHeight="1" x14ac:dyDescent="0.2">
      <c r="C278" s="1"/>
      <c r="D278" s="1"/>
    </row>
    <row r="279" spans="3:4" ht="12.95" customHeight="1" x14ac:dyDescent="0.2">
      <c r="C279" s="1"/>
      <c r="D279" s="1"/>
    </row>
    <row r="280" spans="3:4" ht="12.95" customHeight="1" x14ac:dyDescent="0.2">
      <c r="C280" s="1"/>
      <c r="D280" s="1"/>
    </row>
    <row r="281" spans="3:4" ht="12.95" customHeight="1" x14ac:dyDescent="0.2">
      <c r="C281" s="1"/>
      <c r="D281" s="1"/>
    </row>
    <row r="282" spans="3:4" ht="12.95" customHeight="1" x14ac:dyDescent="0.2">
      <c r="C282" s="1"/>
      <c r="D282" s="1"/>
    </row>
    <row r="283" spans="3:4" ht="12.95" customHeight="1" x14ac:dyDescent="0.2">
      <c r="C283" s="1"/>
      <c r="D283" s="1"/>
    </row>
    <row r="284" spans="3:4" ht="12.95" customHeight="1" x14ac:dyDescent="0.2">
      <c r="C284" s="1"/>
      <c r="D284" s="1"/>
    </row>
    <row r="285" spans="3:4" ht="12.95" customHeight="1" x14ac:dyDescent="0.2">
      <c r="C285" s="1"/>
      <c r="D285" s="1"/>
    </row>
    <row r="286" spans="3:4" ht="12.95" customHeight="1" x14ac:dyDescent="0.2">
      <c r="C286" s="1"/>
      <c r="D286" s="1"/>
    </row>
    <row r="287" spans="3:4" ht="12.95" customHeight="1" x14ac:dyDescent="0.2">
      <c r="C287" s="1"/>
      <c r="D287" s="1"/>
    </row>
    <row r="288" spans="3:4" ht="12.95" customHeight="1" x14ac:dyDescent="0.2">
      <c r="C288" s="1"/>
      <c r="D288" s="1"/>
    </row>
    <row r="289" spans="3:4" ht="12.95" customHeight="1" x14ac:dyDescent="0.2">
      <c r="C289" s="1"/>
      <c r="D289" s="1"/>
    </row>
    <row r="290" spans="3:4" ht="12.95" customHeight="1" x14ac:dyDescent="0.2">
      <c r="C290" s="1"/>
      <c r="D290" s="1"/>
    </row>
    <row r="291" spans="3:4" ht="12.95" customHeight="1" x14ac:dyDescent="0.2">
      <c r="C291" s="1"/>
      <c r="D291" s="1"/>
    </row>
    <row r="292" spans="3:4" ht="12.95" customHeight="1" x14ac:dyDescent="0.2">
      <c r="C292" s="1"/>
      <c r="D292" s="1"/>
    </row>
    <row r="293" spans="3:4" ht="12.95" customHeight="1" x14ac:dyDescent="0.2">
      <c r="C293" s="1"/>
      <c r="D293" s="1"/>
    </row>
    <row r="294" spans="3:4" ht="12.95" customHeight="1" x14ac:dyDescent="0.2">
      <c r="C294" s="1"/>
      <c r="D294" s="1"/>
    </row>
    <row r="295" spans="3:4" ht="12.95" customHeight="1" x14ac:dyDescent="0.2">
      <c r="C295" s="1"/>
      <c r="D295" s="1"/>
    </row>
    <row r="296" spans="3:4" ht="12.95" customHeight="1" x14ac:dyDescent="0.2">
      <c r="C296" s="1"/>
      <c r="D296" s="1"/>
    </row>
    <row r="297" spans="3:4" ht="12.95" customHeight="1" x14ac:dyDescent="0.2">
      <c r="C297" s="1"/>
      <c r="D297" s="1"/>
    </row>
    <row r="298" spans="3:4" ht="12.95" customHeight="1" x14ac:dyDescent="0.2">
      <c r="C298" s="1"/>
      <c r="D298" s="1"/>
    </row>
    <row r="299" spans="3:4" ht="12.95" customHeight="1" x14ac:dyDescent="0.2">
      <c r="C299" s="1"/>
      <c r="D299" s="1"/>
    </row>
    <row r="300" spans="3:4" ht="12.95" customHeight="1" x14ac:dyDescent="0.2">
      <c r="C300" s="1"/>
      <c r="D300" s="1"/>
    </row>
    <row r="301" spans="3:4" ht="12.95" customHeight="1" x14ac:dyDescent="0.2">
      <c r="C301" s="1"/>
      <c r="D301" s="1"/>
    </row>
    <row r="302" spans="3:4" ht="12.95" customHeight="1" x14ac:dyDescent="0.2">
      <c r="C302" s="1"/>
      <c r="D302" s="1"/>
    </row>
    <row r="303" spans="3:4" ht="12.95" customHeight="1" x14ac:dyDescent="0.2">
      <c r="C303" s="1"/>
      <c r="D303" s="1"/>
    </row>
    <row r="304" spans="3:4" ht="12.95" customHeight="1" x14ac:dyDescent="0.2">
      <c r="C304" s="1"/>
      <c r="D304" s="1"/>
    </row>
    <row r="305" spans="3:4" ht="12.95" customHeight="1" x14ac:dyDescent="0.2">
      <c r="C305" s="1"/>
      <c r="D305" s="1"/>
    </row>
    <row r="306" spans="3:4" ht="12.95" customHeight="1" x14ac:dyDescent="0.2">
      <c r="C306" s="1"/>
      <c r="D306" s="1"/>
    </row>
    <row r="307" spans="3:4" ht="12.95" customHeight="1" x14ac:dyDescent="0.2">
      <c r="C307" s="1"/>
      <c r="D307" s="1"/>
    </row>
    <row r="308" spans="3:4" ht="12.95" customHeight="1" x14ac:dyDescent="0.2">
      <c r="C308" s="1"/>
      <c r="D308" s="1"/>
    </row>
    <row r="309" spans="3:4" ht="12.95" customHeight="1" x14ac:dyDescent="0.2">
      <c r="C309" s="1"/>
      <c r="D309" s="1"/>
    </row>
    <row r="310" spans="3:4" ht="12.95" customHeight="1" x14ac:dyDescent="0.2">
      <c r="C310" s="1"/>
      <c r="D310" s="1"/>
    </row>
    <row r="311" spans="3:4" ht="12.95" customHeight="1" x14ac:dyDescent="0.2">
      <c r="C311" s="1"/>
      <c r="D311" s="1"/>
    </row>
    <row r="312" spans="3:4" ht="12.95" customHeight="1" x14ac:dyDescent="0.2">
      <c r="C312" s="1"/>
      <c r="D312" s="1"/>
    </row>
    <row r="313" spans="3:4" ht="12.95" customHeight="1" x14ac:dyDescent="0.2">
      <c r="C313" s="1"/>
      <c r="D313" s="1"/>
    </row>
    <row r="314" spans="3:4" ht="12.95" customHeight="1" x14ac:dyDescent="0.2">
      <c r="C314" s="1"/>
      <c r="D314" s="1"/>
    </row>
    <row r="315" spans="3:4" ht="12.95" customHeight="1" x14ac:dyDescent="0.2">
      <c r="C315" s="1"/>
      <c r="D315" s="1"/>
    </row>
    <row r="316" spans="3:4" ht="12.95" customHeight="1" x14ac:dyDescent="0.2">
      <c r="C316" s="1"/>
      <c r="D316" s="1"/>
    </row>
    <row r="317" spans="3:4" ht="12.95" customHeight="1" x14ac:dyDescent="0.2">
      <c r="C317" s="1"/>
      <c r="D317" s="1"/>
    </row>
    <row r="318" spans="3:4" ht="12.95" customHeight="1" x14ac:dyDescent="0.2">
      <c r="C318" s="1"/>
      <c r="D318" s="1"/>
    </row>
    <row r="319" spans="3:4" ht="12.95" customHeight="1" x14ac:dyDescent="0.2">
      <c r="C319" s="1"/>
      <c r="D319" s="1"/>
    </row>
    <row r="320" spans="3:4" ht="12.95" customHeight="1" x14ac:dyDescent="0.2">
      <c r="C320" s="1"/>
      <c r="D320" s="1"/>
    </row>
    <row r="321" spans="3:4" ht="12.95" customHeight="1" x14ac:dyDescent="0.2">
      <c r="C321" s="1"/>
      <c r="D321" s="1"/>
    </row>
    <row r="322" spans="3:4" ht="12.95" customHeight="1" x14ac:dyDescent="0.2">
      <c r="C322" s="1"/>
      <c r="D322" s="1"/>
    </row>
    <row r="323" spans="3:4" ht="12.95" customHeight="1" x14ac:dyDescent="0.2">
      <c r="C323" s="1"/>
      <c r="D323" s="1"/>
    </row>
    <row r="324" spans="3:4" ht="12.95" customHeight="1" x14ac:dyDescent="0.2">
      <c r="C324" s="1"/>
      <c r="D324" s="1"/>
    </row>
    <row r="325" spans="3:4" ht="12.95" customHeight="1" x14ac:dyDescent="0.2">
      <c r="C325" s="1"/>
      <c r="D325" s="1"/>
    </row>
    <row r="326" spans="3:4" ht="12.95" customHeight="1" x14ac:dyDescent="0.2">
      <c r="C326" s="1"/>
      <c r="D326" s="1"/>
    </row>
    <row r="327" spans="3:4" ht="12.95" customHeight="1" x14ac:dyDescent="0.2">
      <c r="C327" s="1"/>
      <c r="D327" s="1"/>
    </row>
    <row r="328" spans="3:4" ht="12.95" customHeight="1" x14ac:dyDescent="0.2">
      <c r="C328" s="1"/>
      <c r="D328" s="1"/>
    </row>
    <row r="329" spans="3:4" ht="12.95" customHeight="1" x14ac:dyDescent="0.2">
      <c r="C329" s="1"/>
      <c r="D329" s="1"/>
    </row>
    <row r="330" spans="3:4" ht="12.95" customHeight="1" x14ac:dyDescent="0.2">
      <c r="C330" s="1"/>
      <c r="D330" s="1"/>
    </row>
    <row r="331" spans="3:4" ht="12.95" customHeight="1" x14ac:dyDescent="0.2">
      <c r="C331" s="1"/>
      <c r="D331" s="1"/>
    </row>
    <row r="332" spans="3:4" ht="12.95" customHeight="1" x14ac:dyDescent="0.2">
      <c r="C332" s="1"/>
      <c r="D332" s="1"/>
    </row>
    <row r="333" spans="3:4" ht="12.95" customHeight="1" x14ac:dyDescent="0.2">
      <c r="C333" s="1"/>
      <c r="D333" s="1"/>
    </row>
    <row r="334" spans="3:4" ht="12.95" customHeight="1" x14ac:dyDescent="0.2">
      <c r="C334" s="1"/>
      <c r="D334" s="1"/>
    </row>
    <row r="335" spans="3:4" ht="12.95" customHeight="1" x14ac:dyDescent="0.2">
      <c r="C335" s="1"/>
      <c r="D335" s="1"/>
    </row>
    <row r="336" spans="3:4" ht="12.95" customHeight="1" x14ac:dyDescent="0.2">
      <c r="C336" s="1"/>
      <c r="D336" s="1"/>
    </row>
    <row r="337" spans="3:4" ht="12.95" customHeight="1" x14ac:dyDescent="0.2">
      <c r="C337" s="1"/>
      <c r="D337" s="1"/>
    </row>
    <row r="338" spans="3:4" ht="12.95" customHeight="1" x14ac:dyDescent="0.2">
      <c r="C338" s="1"/>
      <c r="D338" s="1"/>
    </row>
    <row r="339" spans="3:4" ht="12.95" customHeight="1" x14ac:dyDescent="0.2">
      <c r="C339" s="1"/>
      <c r="D339" s="1"/>
    </row>
    <row r="340" spans="3:4" ht="12.95" customHeight="1" x14ac:dyDescent="0.2">
      <c r="C340" s="1"/>
      <c r="D340" s="1"/>
    </row>
    <row r="341" spans="3:4" ht="12.95" customHeight="1" x14ac:dyDescent="0.2">
      <c r="C341" s="1"/>
      <c r="D341" s="1"/>
    </row>
    <row r="342" spans="3:4" ht="12.95" customHeight="1" x14ac:dyDescent="0.2">
      <c r="C342" s="1"/>
      <c r="D342" s="1"/>
    </row>
    <row r="343" spans="3:4" ht="12.95" customHeight="1" x14ac:dyDescent="0.2">
      <c r="C343" s="1"/>
      <c r="D343" s="1"/>
    </row>
    <row r="344" spans="3:4" ht="12.95" customHeight="1" x14ac:dyDescent="0.2">
      <c r="C344" s="1"/>
      <c r="D344" s="1"/>
    </row>
    <row r="345" spans="3:4" ht="12.95" customHeight="1" x14ac:dyDescent="0.2">
      <c r="C345" s="1"/>
      <c r="D345" s="1"/>
    </row>
    <row r="346" spans="3:4" ht="12.95" customHeight="1" x14ac:dyDescent="0.2">
      <c r="C346" s="1"/>
      <c r="D346" s="1"/>
    </row>
    <row r="347" spans="3:4" ht="12.95" customHeight="1" x14ac:dyDescent="0.2">
      <c r="C347" s="1"/>
      <c r="D347" s="1"/>
    </row>
    <row r="348" spans="3:4" ht="12.95" customHeight="1" x14ac:dyDescent="0.2">
      <c r="C348" s="1"/>
      <c r="D348" s="1"/>
    </row>
    <row r="349" spans="3:4" ht="12.95" customHeight="1" x14ac:dyDescent="0.2">
      <c r="C349" s="1"/>
      <c r="D349" s="1"/>
    </row>
    <row r="350" spans="3:4" ht="12.95" customHeight="1" x14ac:dyDescent="0.2">
      <c r="C350" s="1"/>
      <c r="D350" s="1"/>
    </row>
    <row r="351" spans="3:4" ht="12.95" customHeight="1" x14ac:dyDescent="0.2">
      <c r="C351" s="1"/>
      <c r="D351" s="1"/>
    </row>
    <row r="352" spans="3:4" ht="12.95" customHeight="1" x14ac:dyDescent="0.2">
      <c r="C352" s="1"/>
      <c r="D352" s="1"/>
    </row>
    <row r="353" spans="3:4" ht="12.95" customHeight="1" x14ac:dyDescent="0.2">
      <c r="C353" s="1"/>
      <c r="D353" s="1"/>
    </row>
    <row r="354" spans="3:4" ht="12.95" customHeight="1" x14ac:dyDescent="0.2">
      <c r="C354" s="1"/>
      <c r="D354" s="1"/>
    </row>
    <row r="355" spans="3:4" ht="12.95" customHeight="1" x14ac:dyDescent="0.2">
      <c r="C355" s="1"/>
      <c r="D355" s="1"/>
    </row>
    <row r="356" spans="3:4" ht="12.95" customHeight="1" x14ac:dyDescent="0.2">
      <c r="C356" s="1"/>
      <c r="D356" s="1"/>
    </row>
    <row r="357" spans="3:4" ht="12.95" customHeight="1" x14ac:dyDescent="0.2">
      <c r="C357" s="1"/>
      <c r="D357" s="1"/>
    </row>
    <row r="358" spans="3:4" ht="12.95" customHeight="1" x14ac:dyDescent="0.2">
      <c r="C358" s="1"/>
      <c r="D358" s="1"/>
    </row>
    <row r="359" spans="3:4" ht="12.95" customHeight="1" x14ac:dyDescent="0.2">
      <c r="C359" s="1"/>
      <c r="D359" s="1"/>
    </row>
    <row r="360" spans="3:4" ht="12.95" customHeight="1" x14ac:dyDescent="0.2">
      <c r="C360" s="1"/>
      <c r="D360" s="1"/>
    </row>
    <row r="361" spans="3:4" ht="12.95" customHeight="1" x14ac:dyDescent="0.2">
      <c r="C361" s="1"/>
      <c r="D361" s="1"/>
    </row>
    <row r="362" spans="3:4" ht="12.95" customHeight="1" x14ac:dyDescent="0.2">
      <c r="C362" s="1"/>
      <c r="D362" s="1"/>
    </row>
    <row r="363" spans="3:4" ht="12.95" customHeight="1" x14ac:dyDescent="0.2">
      <c r="C363" s="1"/>
      <c r="D363" s="1"/>
    </row>
    <row r="364" spans="3:4" ht="12.95" customHeight="1" x14ac:dyDescent="0.2">
      <c r="C364" s="1"/>
      <c r="D364" s="1"/>
    </row>
    <row r="365" spans="3:4" ht="12.95" customHeight="1" x14ac:dyDescent="0.2">
      <c r="C365" s="1"/>
      <c r="D365" s="1"/>
    </row>
    <row r="366" spans="3:4" ht="12.95" customHeight="1" x14ac:dyDescent="0.2">
      <c r="C366" s="1"/>
      <c r="D366" s="1"/>
    </row>
    <row r="367" spans="3:4" ht="12.95" customHeight="1" x14ac:dyDescent="0.2">
      <c r="C367" s="1"/>
      <c r="D367" s="1"/>
    </row>
    <row r="368" spans="3:4" ht="12.95" customHeight="1" x14ac:dyDescent="0.2">
      <c r="C368" s="1"/>
      <c r="D368" s="1"/>
    </row>
    <row r="369" spans="3:4" ht="12.95" customHeight="1" x14ac:dyDescent="0.2">
      <c r="C369" s="1"/>
      <c r="D369" s="1"/>
    </row>
    <row r="370" spans="3:4" ht="12.95" customHeight="1" x14ac:dyDescent="0.2">
      <c r="C370" s="1"/>
      <c r="D370" s="1"/>
    </row>
    <row r="371" spans="3:4" ht="12.95" customHeight="1" x14ac:dyDescent="0.2">
      <c r="C371" s="1"/>
      <c r="D371" s="1"/>
    </row>
    <row r="372" spans="3:4" ht="12.95" customHeight="1" x14ac:dyDescent="0.2">
      <c r="C372" s="1"/>
      <c r="D372" s="1"/>
    </row>
    <row r="373" spans="3:4" ht="12.95" customHeight="1" x14ac:dyDescent="0.2">
      <c r="C373" s="1"/>
      <c r="D373" s="1"/>
    </row>
    <row r="374" spans="3:4" ht="12.95" customHeight="1" x14ac:dyDescent="0.2">
      <c r="C374" s="1"/>
      <c r="D374" s="1"/>
    </row>
    <row r="375" spans="3:4" ht="12.95" customHeight="1" x14ac:dyDescent="0.2">
      <c r="C375" s="1"/>
      <c r="D375" s="1"/>
    </row>
    <row r="376" spans="3:4" ht="12.95" customHeight="1" x14ac:dyDescent="0.2">
      <c r="C376" s="1"/>
      <c r="D376" s="1"/>
    </row>
    <row r="377" spans="3:4" ht="12.95" customHeight="1" x14ac:dyDescent="0.2">
      <c r="C377" s="1"/>
      <c r="D377" s="1"/>
    </row>
    <row r="378" spans="3:4" ht="12.95" customHeight="1" x14ac:dyDescent="0.2">
      <c r="C378" s="1"/>
      <c r="D378" s="1"/>
    </row>
    <row r="379" spans="3:4" ht="12.95" customHeight="1" x14ac:dyDescent="0.2">
      <c r="C379" s="1"/>
      <c r="D379" s="1"/>
    </row>
    <row r="380" spans="3:4" ht="12.95" customHeight="1" x14ac:dyDescent="0.2">
      <c r="C380" s="1"/>
      <c r="D380" s="1"/>
    </row>
    <row r="381" spans="3:4" ht="12.95" customHeight="1" x14ac:dyDescent="0.2">
      <c r="C381" s="1"/>
      <c r="D381" s="1"/>
    </row>
    <row r="382" spans="3:4" ht="12.95" customHeight="1" x14ac:dyDescent="0.2">
      <c r="C382" s="1"/>
      <c r="D382" s="1"/>
    </row>
    <row r="383" spans="3:4" ht="12.95" customHeight="1" x14ac:dyDescent="0.2">
      <c r="C383" s="1"/>
      <c r="D383" s="1"/>
    </row>
    <row r="384" spans="3:4" ht="12.95" customHeight="1" x14ac:dyDescent="0.2">
      <c r="C384" s="1"/>
      <c r="D384" s="1"/>
    </row>
    <row r="385" spans="3:4" ht="12.95" customHeight="1" x14ac:dyDescent="0.2">
      <c r="C385" s="1"/>
      <c r="D385" s="1"/>
    </row>
    <row r="386" spans="3:4" ht="12.95" customHeight="1" x14ac:dyDescent="0.2">
      <c r="C386" s="1"/>
      <c r="D386" s="1"/>
    </row>
    <row r="387" spans="3:4" ht="12.95" customHeight="1" x14ac:dyDescent="0.2">
      <c r="C387" s="1"/>
      <c r="D387" s="1"/>
    </row>
    <row r="388" spans="3:4" ht="12.95" customHeight="1" x14ac:dyDescent="0.2">
      <c r="C388" s="1"/>
      <c r="D388" s="1"/>
    </row>
    <row r="389" spans="3:4" ht="12.95" customHeight="1" x14ac:dyDescent="0.2">
      <c r="C389" s="1"/>
      <c r="D389" s="1"/>
    </row>
    <row r="390" spans="3:4" ht="12.95" customHeight="1" x14ac:dyDescent="0.2">
      <c r="C390" s="1"/>
      <c r="D390" s="1"/>
    </row>
    <row r="391" spans="3:4" ht="12.95" customHeight="1" x14ac:dyDescent="0.2">
      <c r="C391" s="1"/>
      <c r="D391" s="1"/>
    </row>
    <row r="392" spans="3:4" ht="12.95" customHeight="1" x14ac:dyDescent="0.2">
      <c r="C392" s="1"/>
      <c r="D392" s="1"/>
    </row>
    <row r="393" spans="3:4" ht="12.95" customHeight="1" x14ac:dyDescent="0.2">
      <c r="C393" s="1"/>
      <c r="D393" s="1"/>
    </row>
    <row r="394" spans="3:4" ht="12.95" customHeight="1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2024-07-24T07:15:42Z</dcterms:modified>
</cp:coreProperties>
</file>