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9E205299-C41D-42B9-853D-FF5A2638E15D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<sst xmlns="http://schemas.openxmlformats.org/spreadsheetml/2006/main" count="55" uniqueCount="52">
  <si>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</si>
  <si>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</si>
  <si>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</si>
  <si>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</si>
  <si>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</si>
  <si>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</si>
  <si>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</si>
  <si>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</si>
  <si>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</si>
  <si>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</si>
  <si>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</si>
  <si>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</si>
  <si>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</si>
  <si>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</si>
  <si>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</si>
  <si>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</si>
  <si>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</si>
  <si>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</si>
  <si>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</si>
  <si>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</si>
  <si>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</si>
  <si>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</si>
  <si>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</si>
  <si>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</si>
  <si>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</si>
  <si>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</si>
  <si>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</si>
  <si>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</si>
  <si>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</si>
  <si>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</si>
  <si>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</si>
  <si>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</si>
  <si>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</si>
  <si>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</si>
  <si>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</si>
  <si>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</si>
  <si>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</si>
  <si>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</si>
  <si>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</si>
  <si>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</si>
  <si>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</si>
  <si>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</si>
  <si>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</si>
  <si>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</si>
  <si>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</si>
  <si>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</si>
  <si>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OEJV 2025-261</t>
  </si>
  <si>
    <t>ATO J086.6285+31.8377 Aur</t>
  </si>
  <si>
    <t>EW</t>
  </si>
  <si>
    <t>VSX</t>
  </si>
  <si>
    <t>17.11-17.49</t>
  </si>
  <si>
    <t>VSX : Detail for ATO J086.6285+31.8377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</si>
</sst>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167" fontId="18" fillId="0" borderId="0" xfId="0" applyNumberFormat="1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ATO J086.6285+31.8377 Aur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-1.367999999638414E-2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-1.367999999638414E-2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-3730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ATO J086.6285+31.8377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-1.367999999638414E-2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-1.367999999638414E-2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-3730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835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9" t="s">
        <v>51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58377.014900000002</v>
      </c>
      <c r="D7" s="13" t="s">
        <v>49</v>
      </c>
    </row>
    <row r="8" spans="1:15" ht="12.95" customHeight="1" x14ac:dyDescent="0.2">
      <c r="A8" s="20" t="s">
        <v>3</v>
      </c>
      <c r="C8" s="28">
        <v>0.36821399999999999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3.6675603207464185E-6</v>
      </c>
      <c r="D12" s="21"/>
      <c r="E12" s="35" t="s">
        <v>45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60838.733776041663</v>
      </c>
    </row>
    <row r="15" spans="1:15" ht="12.95" customHeight="1" x14ac:dyDescent="0.2">
      <c r="A15" s="17" t="s">
        <v>17</v>
      </c>
      <c r="C15" s="18">
        <f ca="1">(C7+C11)+(C8+C12)*INT(MAX(F21:F3533))</f>
        <v>58377.014900000002</v>
      </c>
      <c r="E15" s="37" t="s">
        <v>33</v>
      </c>
      <c r="F15" s="39">
        <f ca="1">ROUND(2*(F14-$C$7)/$C$8,0)/2+F13</f>
        <v>6686.5</v>
      </c>
    </row>
    <row r="16" spans="1:15" ht="12.95" customHeight="1" x14ac:dyDescent="0.2">
      <c r="A16" s="17" t="s">
        <v>4</v>
      </c>
      <c r="C16" s="18">
        <f ca="1">+C8+C12</f>
        <v>0.36821766756032071</v>
      </c>
      <c r="E16" s="37" t="s">
        <v>34</v>
      </c>
      <c r="F16" s="39">
        <f ca="1">ROUND(2*(F14-$C$15)/$C$16,0)/2+F13</f>
        <v>6686.5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45820.998167475424</v>
      </c>
    </row>
    <row r="18" spans="1:21" ht="12.95" customHeight="1" thickTop="1" thickBot="1" x14ac:dyDescent="0.25">
      <c r="A18" s="17" t="s">
        <v>5</v>
      </c>
      <c r="C18" s="24">
        <f ca="1">+C15</f>
        <v>58377.014900000002</v>
      </c>
      <c r="D18" s="25">
        <f ca="1">+C16</f>
        <v>0.36821766756032071</v>
      </c>
      <c r="E18" s="42" t="s">
        <v>44</v>
      </c>
      <c r="F18" s="41">
        <f ca="1">+($C$15+$C$16*$F$16)-($C$16/2)-15018.5-$C$5/24</f>
        <v>45820.814058641641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58377.014900000002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43358.514900000002</v>
      </c>
    </row>
    <row r="22" spans="1:21" ht="12.95" customHeight="1" x14ac:dyDescent="0.2">
      <c r="A22" s="45" t="s">
        <v>46</v>
      </c>
      <c r="B22" s="46"/>
      <c r="C22" s="47">
        <v>57003.563000000002</v>
      </c>
      <c r="D22" s="48">
        <v>1E-3</v>
      </c>
      <c r="E22" s="20">
        <f>+(C22-C$7)/C$8</f>
        <v>-3730.037152308169</v>
      </c>
      <c r="F22" s="20">
        <f>ROUND(2*E22,0)/2</f>
        <v>-3730</v>
      </c>
      <c r="G22" s="20">
        <f>+C22-(C$7+F22*C$8)</f>
        <v>-1.367999999638414E-2</v>
      </c>
      <c r="K22" s="20">
        <f>+G22</f>
        <v>-1.367999999638414E-2</v>
      </c>
      <c r="O22" s="20">
        <f ca="1">+C$11+C$12*$F22</f>
        <v>-1.367999999638414E-2</v>
      </c>
      <c r="Q22" s="26">
        <f>+C22-15018.5</f>
        <v>41985.063000000002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83577" xr:uid="{33E30A44-F6C0-40E5-80DB-D026EF164252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2025-06-12T05:36:38Z</dcterms:modified>
</cp:coreProperties>
</file>