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760D3D5B-C57D-4C31-A4E6-33D2A6C2574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0" i="1" l="1"/>
  <c r="F30" i="1"/>
  <c r="G30" i="1"/>
  <c r="H30" i="1"/>
  <c r="Q30" i="1"/>
  <c r="E28" i="1"/>
  <c r="F28" i="1"/>
  <c r="G28" i="1"/>
  <c r="H28" i="1"/>
  <c r="E29" i="1"/>
  <c r="F29" i="1"/>
  <c r="G29" i="1"/>
  <c r="H29" i="1"/>
  <c r="F11" i="1"/>
  <c r="Q28" i="1"/>
  <c r="Q29" i="1"/>
  <c r="E27" i="1"/>
  <c r="F27" i="1"/>
  <c r="G27" i="1"/>
  <c r="H27" i="1"/>
  <c r="Q27" i="1"/>
  <c r="G11" i="1"/>
  <c r="E15" i="1"/>
  <c r="C17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Q22" i="1"/>
  <c r="Q23" i="1"/>
  <c r="Q24" i="1"/>
  <c r="Q25" i="1"/>
  <c r="H26" i="1"/>
  <c r="Q26" i="1"/>
  <c r="E21" i="1"/>
  <c r="F21" i="1"/>
  <c r="G21" i="1"/>
  <c r="H21" i="1"/>
  <c r="Q21" i="1"/>
  <c r="C11" i="1"/>
  <c r="C12" i="1"/>
  <c r="C16" i="1" l="1"/>
  <c r="D18" i="1" s="1"/>
  <c r="O26" i="1"/>
  <c r="O24" i="1"/>
  <c r="O27" i="1"/>
  <c r="O22" i="1"/>
  <c r="O28" i="1"/>
  <c r="O21" i="1"/>
  <c r="O29" i="1"/>
  <c r="C15" i="1"/>
  <c r="O23" i="1"/>
  <c r="O30" i="1"/>
  <c r="O25" i="1"/>
  <c r="C18" i="1" l="1"/>
  <c r="E16" i="1"/>
  <c r="E17" i="1" s="1"/>
</calcChain>
</file>

<file path=xl/sharedStrings.xml><?xml version="1.0" encoding="utf-8"?>
<sst xmlns="http://schemas.openxmlformats.org/spreadsheetml/2006/main" count="62" uniqueCount="54">
  <si>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</si>
  <si>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</si>
  <si>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</si>
  <si>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</si>
  <si>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</si>
  <si>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</si>
  <si>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</si>
  <si>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</si>
  <si>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</si>
  <si>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</si>
  <si>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</si>
  <si>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</si>
  <si>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</si>
  <si>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</si>
  <si>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</si>
  <si>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</si>
  <si>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</si>
  <si>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</si>
  <si>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</si>
  <si>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</si>
  <si>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</si>
  <si>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</si>
  <si>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</si>
  <si>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</si>
  <si>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</si>
  <si>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</si>
  <si>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</si>
  <si>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</si>
  <si>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</si>
  <si>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</si>
  <si>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not avail.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</si>
  <si>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</si>
  <si>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</si>
  <si>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</si>
  <si>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</si>
  <si>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</si>
  <si>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</si>
  <si>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</si>
  <si>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4888</t>
  </si>
  <si>
    <t>IBVS 5263</t>
  </si>
  <si>
    <t>I</t>
  </si>
  <si>
    <t>IBVS 5657</t>
  </si>
  <si>
    <t>Period found from ToMCat</t>
  </si>
  <si>
    <t>06 21 30.20</t>
  </si>
  <si>
    <t>+41 51 01.0</t>
  </si>
  <si>
    <t>IBVS 4789</t>
  </si>
  <si>
    <t>Start of linear fit &gt;&gt;&gt;&gt;&gt;&gt;&gt;&gt;&gt;&gt;&gt;&gt;&gt;&gt;&gt;&gt;&gt;&gt;&gt;&gt;&gt;</t>
  </si>
  <si>
    <t>IBVS 5837</t>
  </si>
  <si>
    <t>IBVS 5918</t>
  </si>
  <si>
    <t>IBVS 5992</t>
  </si>
  <si>
    <t>EA/SD</t>
  </si>
  <si>
    <t>IBVS 6042</t>
  </si>
  <si>
    <t>CCD</t>
  </si>
  <si>
    <t>V0379 Aur / NSV 02921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</si>
</sst>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40">
    <xf numFmtId="0" fontId="0" fillId="0" borderId="0" xfId="0" applyAlignment="1"/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14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6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V0379 Aur - O-C Diagr.</a:t>
            </a:r>
          </a:p>
        </c:rich>
      </c:tx>
      <c:layout>
        <c:manualLayout>
          <c:xMode val="edge"/>
          <c:yMode val="edge"/>
          <c:x val="0.37716663857384797"/>
          <c:y val="3.78057742782152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96961303279853"/>
          <c:y val="0.14678942920199375"/>
          <c:w val="0.82721836059698817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</c:v>
                </c:pt>
                <c:pt idx="2">
                  <c:v>20</c:v>
                </c:pt>
                <c:pt idx="3">
                  <c:v>21.5</c:v>
                </c:pt>
                <c:pt idx="4">
                  <c:v>231</c:v>
                </c:pt>
                <c:pt idx="5">
                  <c:v>910.5</c:v>
                </c:pt>
                <c:pt idx="6">
                  <c:v>1356</c:v>
                </c:pt>
                <c:pt idx="7">
                  <c:v>1480</c:v>
                </c:pt>
                <c:pt idx="8">
                  <c:v>1762.5</c:v>
                </c:pt>
                <c:pt idx="9">
                  <c:v>2005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3.2999999966705218E-3</c:v>
                </c:pt>
                <c:pt idx="2">
                  <c:v>3.4999999988940544E-3</c:v>
                </c:pt>
                <c:pt idx="3">
                  <c:v>4.9999999973806553E-3</c:v>
                </c:pt>
                <c:pt idx="4">
                  <c:v>1.2300000002142042E-2</c:v>
                </c:pt>
                <c:pt idx="5">
                  <c:v>3.989999999612337E-2</c:v>
                </c:pt>
                <c:pt idx="6">
                  <c:v>6.5600000001722947E-2</c:v>
                </c:pt>
                <c:pt idx="7">
                  <c:v>6.7499999997380655E-2</c:v>
                </c:pt>
                <c:pt idx="8">
                  <c:v>7.3099999994155951E-2</c:v>
                </c:pt>
                <c:pt idx="9">
                  <c:v>8.1799999992654193E-2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24-4BA3-AAF4-D5CDB93E5BF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2.8E-3</c:v>
                  </c:pt>
                  <c:pt idx="1">
                    <c:v>2.0999999999999999E-3</c:v>
                  </c:pt>
                  <c:pt idx="2">
                    <c:v>2.0999999999999999E-3</c:v>
                  </c:pt>
                  <c:pt idx="3">
                    <c:v>2.8E-3</c:v>
                  </c:pt>
                  <c:pt idx="4">
                    <c:v>4.3E-3</c:v>
                  </c:pt>
                  <c:pt idx="5">
                    <c:v>5.9999999999999995E-4</c:v>
                  </c:pt>
                  <c:pt idx="7">
                    <c:v>5.0000000000000001E-4</c:v>
                  </c:pt>
                  <c:pt idx="8">
                    <c:v>1.2999999999999999E-3</c:v>
                  </c:pt>
                  <c:pt idx="9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2.8E-3</c:v>
                  </c:pt>
                  <c:pt idx="1">
                    <c:v>2.0999999999999999E-3</c:v>
                  </c:pt>
                  <c:pt idx="2">
                    <c:v>2.0999999999999999E-3</c:v>
                  </c:pt>
                  <c:pt idx="3">
                    <c:v>2.8E-3</c:v>
                  </c:pt>
                  <c:pt idx="4">
                    <c:v>4.3E-3</c:v>
                  </c:pt>
                  <c:pt idx="5">
                    <c:v>5.9999999999999995E-4</c:v>
                  </c:pt>
                  <c:pt idx="7">
                    <c:v>5.0000000000000001E-4</c:v>
                  </c:pt>
                  <c:pt idx="8">
                    <c:v>1.2999999999999999E-3</c:v>
                  </c:pt>
                  <c:pt idx="9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</c:v>
                </c:pt>
                <c:pt idx="2">
                  <c:v>20</c:v>
                </c:pt>
                <c:pt idx="3">
                  <c:v>21.5</c:v>
                </c:pt>
                <c:pt idx="4">
                  <c:v>231</c:v>
                </c:pt>
                <c:pt idx="5">
                  <c:v>910.5</c:v>
                </c:pt>
                <c:pt idx="6">
                  <c:v>1356</c:v>
                </c:pt>
                <c:pt idx="7">
                  <c:v>1480</c:v>
                </c:pt>
                <c:pt idx="8">
                  <c:v>1762.5</c:v>
                </c:pt>
                <c:pt idx="9">
                  <c:v>2005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124-4BA3-AAF4-D5CDB93E5BF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2.8E-3</c:v>
                  </c:pt>
                  <c:pt idx="1">
                    <c:v>2.0999999999999999E-3</c:v>
                  </c:pt>
                  <c:pt idx="2">
                    <c:v>2.0999999999999999E-3</c:v>
                  </c:pt>
                  <c:pt idx="3">
                    <c:v>2.8E-3</c:v>
                  </c:pt>
                  <c:pt idx="4">
                    <c:v>4.3E-3</c:v>
                  </c:pt>
                  <c:pt idx="5">
                    <c:v>5.9999999999999995E-4</c:v>
                  </c:pt>
                  <c:pt idx="7">
                    <c:v>5.0000000000000001E-4</c:v>
                  </c:pt>
                  <c:pt idx="8">
                    <c:v>1.2999999999999999E-3</c:v>
                  </c:pt>
                  <c:pt idx="9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2.8E-3</c:v>
                  </c:pt>
                  <c:pt idx="1">
                    <c:v>2.0999999999999999E-3</c:v>
                  </c:pt>
                  <c:pt idx="2">
                    <c:v>2.0999999999999999E-3</c:v>
                  </c:pt>
                  <c:pt idx="3">
                    <c:v>2.8E-3</c:v>
                  </c:pt>
                  <c:pt idx="4">
                    <c:v>4.3E-3</c:v>
                  </c:pt>
                  <c:pt idx="5">
                    <c:v>5.9999999999999995E-4</c:v>
                  </c:pt>
                  <c:pt idx="7">
                    <c:v>5.0000000000000001E-4</c:v>
                  </c:pt>
                  <c:pt idx="8">
                    <c:v>1.2999999999999999E-3</c:v>
                  </c:pt>
                  <c:pt idx="9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</c:v>
                </c:pt>
                <c:pt idx="2">
                  <c:v>20</c:v>
                </c:pt>
                <c:pt idx="3">
                  <c:v>21.5</c:v>
                </c:pt>
                <c:pt idx="4">
                  <c:v>231</c:v>
                </c:pt>
                <c:pt idx="5">
                  <c:v>910.5</c:v>
                </c:pt>
                <c:pt idx="6">
                  <c:v>1356</c:v>
                </c:pt>
                <c:pt idx="7">
                  <c:v>1480</c:v>
                </c:pt>
                <c:pt idx="8">
                  <c:v>1762.5</c:v>
                </c:pt>
                <c:pt idx="9">
                  <c:v>2005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124-4BA3-AAF4-D5CDB93E5BF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2.8E-3</c:v>
                  </c:pt>
                  <c:pt idx="1">
                    <c:v>2.0999999999999999E-3</c:v>
                  </c:pt>
                  <c:pt idx="2">
                    <c:v>2.0999999999999999E-3</c:v>
                  </c:pt>
                  <c:pt idx="3">
                    <c:v>2.8E-3</c:v>
                  </c:pt>
                  <c:pt idx="4">
                    <c:v>4.3E-3</c:v>
                  </c:pt>
                  <c:pt idx="5">
                    <c:v>5.9999999999999995E-4</c:v>
                  </c:pt>
                  <c:pt idx="7">
                    <c:v>5.0000000000000001E-4</c:v>
                  </c:pt>
                  <c:pt idx="8">
                    <c:v>1.2999999999999999E-3</c:v>
                  </c:pt>
                  <c:pt idx="9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2.8E-3</c:v>
                  </c:pt>
                  <c:pt idx="1">
                    <c:v>2.0999999999999999E-3</c:v>
                  </c:pt>
                  <c:pt idx="2">
                    <c:v>2.0999999999999999E-3</c:v>
                  </c:pt>
                  <c:pt idx="3">
                    <c:v>2.8E-3</c:v>
                  </c:pt>
                  <c:pt idx="4">
                    <c:v>4.3E-3</c:v>
                  </c:pt>
                  <c:pt idx="5">
                    <c:v>5.9999999999999995E-4</c:v>
                  </c:pt>
                  <c:pt idx="7">
                    <c:v>5.0000000000000001E-4</c:v>
                  </c:pt>
                  <c:pt idx="8">
                    <c:v>1.2999999999999999E-3</c:v>
                  </c:pt>
                  <c:pt idx="9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</c:v>
                </c:pt>
                <c:pt idx="2">
                  <c:v>20</c:v>
                </c:pt>
                <c:pt idx="3">
                  <c:v>21.5</c:v>
                </c:pt>
                <c:pt idx="4">
                  <c:v>231</c:v>
                </c:pt>
                <c:pt idx="5">
                  <c:v>910.5</c:v>
                </c:pt>
                <c:pt idx="6">
                  <c:v>1356</c:v>
                </c:pt>
                <c:pt idx="7">
                  <c:v>1480</c:v>
                </c:pt>
                <c:pt idx="8">
                  <c:v>1762.5</c:v>
                </c:pt>
                <c:pt idx="9">
                  <c:v>2005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124-4BA3-AAF4-D5CDB93E5BF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2.8E-3</c:v>
                  </c:pt>
                  <c:pt idx="1">
                    <c:v>2.0999999999999999E-3</c:v>
                  </c:pt>
                  <c:pt idx="2">
                    <c:v>2.0999999999999999E-3</c:v>
                  </c:pt>
                  <c:pt idx="3">
                    <c:v>2.8E-3</c:v>
                  </c:pt>
                  <c:pt idx="4">
                    <c:v>4.3E-3</c:v>
                  </c:pt>
                  <c:pt idx="5">
                    <c:v>5.9999999999999995E-4</c:v>
                  </c:pt>
                  <c:pt idx="7">
                    <c:v>5.0000000000000001E-4</c:v>
                  </c:pt>
                  <c:pt idx="8">
                    <c:v>1.2999999999999999E-3</c:v>
                  </c:pt>
                  <c:pt idx="9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2.8E-3</c:v>
                  </c:pt>
                  <c:pt idx="1">
                    <c:v>2.0999999999999999E-3</c:v>
                  </c:pt>
                  <c:pt idx="2">
                    <c:v>2.0999999999999999E-3</c:v>
                  </c:pt>
                  <c:pt idx="3">
                    <c:v>2.8E-3</c:v>
                  </c:pt>
                  <c:pt idx="4">
                    <c:v>4.3E-3</c:v>
                  </c:pt>
                  <c:pt idx="5">
                    <c:v>5.9999999999999995E-4</c:v>
                  </c:pt>
                  <c:pt idx="7">
                    <c:v>5.0000000000000001E-4</c:v>
                  </c:pt>
                  <c:pt idx="8">
                    <c:v>1.2999999999999999E-3</c:v>
                  </c:pt>
                  <c:pt idx="9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</c:v>
                </c:pt>
                <c:pt idx="2">
                  <c:v>20</c:v>
                </c:pt>
                <c:pt idx="3">
                  <c:v>21.5</c:v>
                </c:pt>
                <c:pt idx="4">
                  <c:v>231</c:v>
                </c:pt>
                <c:pt idx="5">
                  <c:v>910.5</c:v>
                </c:pt>
                <c:pt idx="6">
                  <c:v>1356</c:v>
                </c:pt>
                <c:pt idx="7">
                  <c:v>1480</c:v>
                </c:pt>
                <c:pt idx="8">
                  <c:v>1762.5</c:v>
                </c:pt>
                <c:pt idx="9">
                  <c:v>2005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124-4BA3-AAF4-D5CDB93E5BF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2.8E-3</c:v>
                  </c:pt>
                  <c:pt idx="1">
                    <c:v>2.0999999999999999E-3</c:v>
                  </c:pt>
                  <c:pt idx="2">
                    <c:v>2.0999999999999999E-3</c:v>
                  </c:pt>
                  <c:pt idx="3">
                    <c:v>2.8E-3</c:v>
                  </c:pt>
                  <c:pt idx="4">
                    <c:v>4.3E-3</c:v>
                  </c:pt>
                  <c:pt idx="5">
                    <c:v>5.9999999999999995E-4</c:v>
                  </c:pt>
                  <c:pt idx="7">
                    <c:v>5.0000000000000001E-4</c:v>
                  </c:pt>
                  <c:pt idx="8">
                    <c:v>1.2999999999999999E-3</c:v>
                  </c:pt>
                  <c:pt idx="9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2.8E-3</c:v>
                  </c:pt>
                  <c:pt idx="1">
                    <c:v>2.0999999999999999E-3</c:v>
                  </c:pt>
                  <c:pt idx="2">
                    <c:v>2.0999999999999999E-3</c:v>
                  </c:pt>
                  <c:pt idx="3">
                    <c:v>2.8E-3</c:v>
                  </c:pt>
                  <c:pt idx="4">
                    <c:v>4.3E-3</c:v>
                  </c:pt>
                  <c:pt idx="5">
                    <c:v>5.9999999999999995E-4</c:v>
                  </c:pt>
                  <c:pt idx="7">
                    <c:v>5.0000000000000001E-4</c:v>
                  </c:pt>
                  <c:pt idx="8">
                    <c:v>1.2999999999999999E-3</c:v>
                  </c:pt>
                  <c:pt idx="9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</c:v>
                </c:pt>
                <c:pt idx="2">
                  <c:v>20</c:v>
                </c:pt>
                <c:pt idx="3">
                  <c:v>21.5</c:v>
                </c:pt>
                <c:pt idx="4">
                  <c:v>231</c:v>
                </c:pt>
                <c:pt idx="5">
                  <c:v>910.5</c:v>
                </c:pt>
                <c:pt idx="6">
                  <c:v>1356</c:v>
                </c:pt>
                <c:pt idx="7">
                  <c:v>1480</c:v>
                </c:pt>
                <c:pt idx="8">
                  <c:v>1762.5</c:v>
                </c:pt>
                <c:pt idx="9">
                  <c:v>2005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124-4BA3-AAF4-D5CDB93E5BF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2.8E-3</c:v>
                  </c:pt>
                  <c:pt idx="1">
                    <c:v>2.0999999999999999E-3</c:v>
                  </c:pt>
                  <c:pt idx="2">
                    <c:v>2.0999999999999999E-3</c:v>
                  </c:pt>
                  <c:pt idx="3">
                    <c:v>2.8E-3</c:v>
                  </c:pt>
                  <c:pt idx="4">
                    <c:v>4.3E-3</c:v>
                  </c:pt>
                  <c:pt idx="5">
                    <c:v>5.9999999999999995E-4</c:v>
                  </c:pt>
                  <c:pt idx="7">
                    <c:v>5.0000000000000001E-4</c:v>
                  </c:pt>
                  <c:pt idx="8">
                    <c:v>1.2999999999999999E-3</c:v>
                  </c:pt>
                  <c:pt idx="9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2.8E-3</c:v>
                  </c:pt>
                  <c:pt idx="1">
                    <c:v>2.0999999999999999E-3</c:v>
                  </c:pt>
                  <c:pt idx="2">
                    <c:v>2.0999999999999999E-3</c:v>
                  </c:pt>
                  <c:pt idx="3">
                    <c:v>2.8E-3</c:v>
                  </c:pt>
                  <c:pt idx="4">
                    <c:v>4.3E-3</c:v>
                  </c:pt>
                  <c:pt idx="5">
                    <c:v>5.9999999999999995E-4</c:v>
                  </c:pt>
                  <c:pt idx="7">
                    <c:v>5.0000000000000001E-4</c:v>
                  </c:pt>
                  <c:pt idx="8">
                    <c:v>1.2999999999999999E-3</c:v>
                  </c:pt>
                  <c:pt idx="9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</c:v>
                </c:pt>
                <c:pt idx="2">
                  <c:v>20</c:v>
                </c:pt>
                <c:pt idx="3">
                  <c:v>21.5</c:v>
                </c:pt>
                <c:pt idx="4">
                  <c:v>231</c:v>
                </c:pt>
                <c:pt idx="5">
                  <c:v>910.5</c:v>
                </c:pt>
                <c:pt idx="6">
                  <c:v>1356</c:v>
                </c:pt>
                <c:pt idx="7">
                  <c:v>1480</c:v>
                </c:pt>
                <c:pt idx="8">
                  <c:v>1762.5</c:v>
                </c:pt>
                <c:pt idx="9">
                  <c:v>2005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124-4BA3-AAF4-D5CDB93E5BF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Active!$D$21:$D$226</c:f>
                <c:numCache>
                  <c:formatCode>General</c:formatCode>
                  <c:ptCount val="206"/>
                  <c:pt idx="0">
                    <c:v>2.8E-3</c:v>
                  </c:pt>
                  <c:pt idx="1">
                    <c:v>2.0999999999999999E-3</c:v>
                  </c:pt>
                  <c:pt idx="2">
                    <c:v>2.0999999999999999E-3</c:v>
                  </c:pt>
                  <c:pt idx="3">
                    <c:v>2.8E-3</c:v>
                  </c:pt>
                  <c:pt idx="4">
                    <c:v>4.3E-3</c:v>
                  </c:pt>
                  <c:pt idx="5">
                    <c:v>5.9999999999999995E-4</c:v>
                  </c:pt>
                  <c:pt idx="7">
                    <c:v>5.0000000000000001E-4</c:v>
                  </c:pt>
                  <c:pt idx="8">
                    <c:v>1.2999999999999999E-3</c:v>
                  </c:pt>
                  <c:pt idx="9">
                    <c:v>5.0000000000000001E-4</c:v>
                  </c:pt>
                </c:numCache>
              </c:numRef>
            </c:plus>
            <c:minus>
              <c:numRef>
                <c:f>Active!$D$21:$D$226</c:f>
                <c:numCache>
                  <c:formatCode>General</c:formatCode>
                  <c:ptCount val="206"/>
                  <c:pt idx="0">
                    <c:v>2.8E-3</c:v>
                  </c:pt>
                  <c:pt idx="1">
                    <c:v>2.0999999999999999E-3</c:v>
                  </c:pt>
                  <c:pt idx="2">
                    <c:v>2.0999999999999999E-3</c:v>
                  </c:pt>
                  <c:pt idx="3">
                    <c:v>2.8E-3</c:v>
                  </c:pt>
                  <c:pt idx="4">
                    <c:v>4.3E-3</c:v>
                  </c:pt>
                  <c:pt idx="5">
                    <c:v>5.9999999999999995E-4</c:v>
                  </c:pt>
                  <c:pt idx="7">
                    <c:v>5.0000000000000001E-4</c:v>
                  </c:pt>
                  <c:pt idx="8">
                    <c:v>1.2999999999999999E-3</c:v>
                  </c:pt>
                  <c:pt idx="9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</c:v>
                </c:pt>
                <c:pt idx="2">
                  <c:v>20</c:v>
                </c:pt>
                <c:pt idx="3">
                  <c:v>21.5</c:v>
                </c:pt>
                <c:pt idx="4">
                  <c:v>231</c:v>
                </c:pt>
                <c:pt idx="5">
                  <c:v>910.5</c:v>
                </c:pt>
                <c:pt idx="6">
                  <c:v>1356</c:v>
                </c:pt>
                <c:pt idx="7">
                  <c:v>1480</c:v>
                </c:pt>
                <c:pt idx="8">
                  <c:v>1762.5</c:v>
                </c:pt>
                <c:pt idx="9">
                  <c:v>2005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2.9955886382531799E-3</c:v>
                </c:pt>
                <c:pt idx="1">
                  <c:v>3.1196187224413535E-3</c:v>
                </c:pt>
                <c:pt idx="2">
                  <c:v>3.8224558661743369E-3</c:v>
                </c:pt>
                <c:pt idx="3">
                  <c:v>3.8844709082684233E-3</c:v>
                </c:pt>
                <c:pt idx="4">
                  <c:v>1.2545905120742541E-2</c:v>
                </c:pt>
                <c:pt idx="5">
                  <c:v>4.0638719189363848E-2</c:v>
                </c:pt>
                <c:pt idx="6">
                  <c:v>5.9057186691307613E-2</c:v>
                </c:pt>
                <c:pt idx="7">
                  <c:v>6.4183763504418789E-2</c:v>
                </c:pt>
                <c:pt idx="8">
                  <c:v>7.5863263098805131E-2</c:v>
                </c:pt>
                <c:pt idx="9">
                  <c:v>8.5889028237349146E-2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124-4BA3-AAF4-D5CDB93E5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6256368"/>
        <c:axId val="1"/>
      </c:scatterChart>
      <c:valAx>
        <c:axId val="776256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93658246847585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58715596330278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62563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159053512806311"/>
          <c:y val="0.9204921861831491"/>
          <c:w val="0.64526090202027486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47625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40BA392-5E56-2B7A-C1D2-53EF71A1B2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10.7109375" customWidth="1"/>
    <col min="5" max="5" width="15.855468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9" t="s">
        <v>53</v>
      </c>
    </row>
    <row r="2" spans="1:7" s="8" customFormat="1" ht="12.95" customHeight="1" x14ac:dyDescent="0.2">
      <c r="A2" s="8" t="s">
        <v>24</v>
      </c>
      <c r="B2" s="7" t="s">
        <v>50</v>
      </c>
      <c r="C2" s="9" t="s">
        <v>43</v>
      </c>
      <c r="D2" s="9" t="s">
        <v>44</v>
      </c>
      <c r="E2" s="8" t="s">
        <v>45</v>
      </c>
    </row>
    <row r="3" spans="1:7" s="8" customFormat="1" ht="12.95" customHeight="1" thickBot="1" x14ac:dyDescent="0.25"/>
    <row r="4" spans="1:7" s="8" customFormat="1" ht="12.95" customHeight="1" thickTop="1" thickBot="1" x14ac:dyDescent="0.25">
      <c r="A4" s="10" t="s">
        <v>0</v>
      </c>
      <c r="C4" s="11" t="s">
        <v>30</v>
      </c>
      <c r="D4" s="12" t="s">
        <v>30</v>
      </c>
    </row>
    <row r="5" spans="1:7" s="8" customFormat="1" ht="12.95" customHeight="1" x14ac:dyDescent="0.2"/>
    <row r="6" spans="1:7" s="8" customFormat="1" ht="12.95" customHeight="1" x14ac:dyDescent="0.2">
      <c r="A6" s="10" t="s">
        <v>1</v>
      </c>
    </row>
    <row r="7" spans="1:7" s="8" customFormat="1" ht="12.95" customHeight="1" x14ac:dyDescent="0.2">
      <c r="A7" s="8" t="s">
        <v>2</v>
      </c>
      <c r="C7" s="37">
        <v>50841.304600000003</v>
      </c>
    </row>
    <row r="8" spans="1:7" s="8" customFormat="1" ht="12.95" customHeight="1" x14ac:dyDescent="0.2">
      <c r="A8" s="8" t="s">
        <v>3</v>
      </c>
      <c r="C8" s="38">
        <v>2.702</v>
      </c>
      <c r="D8" s="13" t="s">
        <v>42</v>
      </c>
    </row>
    <row r="9" spans="1:7" s="8" customFormat="1" ht="12.95" customHeight="1" x14ac:dyDescent="0.2">
      <c r="A9" s="14" t="s">
        <v>32</v>
      </c>
      <c r="C9" s="13">
        <v>-9.5</v>
      </c>
      <c r="D9" s="8" t="s">
        <v>33</v>
      </c>
    </row>
    <row r="10" spans="1:7" s="8" customFormat="1" ht="12.95" customHeight="1" thickBot="1" x14ac:dyDescent="0.25">
      <c r="C10" s="15" t="s">
        <v>20</v>
      </c>
      <c r="D10" s="15" t="s">
        <v>21</v>
      </c>
    </row>
    <row r="11" spans="1:7" s="8" customFormat="1" ht="12.95" customHeight="1" x14ac:dyDescent="0.2">
      <c r="A11" s="8" t="s">
        <v>15</v>
      </c>
      <c r="C11" s="16">
        <f ca="1">INTERCEPT(INDIRECT($G$11):G992,INDIRECT($F$11):F992)</f>
        <v>2.9955886382531799E-3</v>
      </c>
      <c r="D11" s="17"/>
      <c r="F11" s="18" t="str">
        <f>"F"&amp;E19</f>
        <v>F21</v>
      </c>
      <c r="G11" s="16" t="str">
        <f>"G"&amp;E19</f>
        <v>G21</v>
      </c>
    </row>
    <row r="12" spans="1:7" s="8" customFormat="1" ht="12.95" customHeight="1" x14ac:dyDescent="0.2">
      <c r="A12" s="8" t="s">
        <v>16</v>
      </c>
      <c r="C12" s="16">
        <f ca="1">SLOPE(INDIRECT($G$11):G992,INDIRECT($F$11):F992)</f>
        <v>4.1343361396057842E-5</v>
      </c>
      <c r="D12" s="17"/>
    </row>
    <row r="13" spans="1:7" s="8" customFormat="1" ht="12.95" customHeight="1" x14ac:dyDescent="0.2">
      <c r="A13" s="8" t="s">
        <v>19</v>
      </c>
      <c r="C13" s="17" t="s">
        <v>13</v>
      </c>
      <c r="D13" s="17"/>
    </row>
    <row r="14" spans="1:7" s="8" customFormat="1" ht="12.95" customHeight="1" x14ac:dyDescent="0.2"/>
    <row r="15" spans="1:7" s="8" customFormat="1" ht="12.95" customHeight="1" x14ac:dyDescent="0.2">
      <c r="A15" s="19" t="s">
        <v>17</v>
      </c>
      <c r="C15" s="20">
        <f ca="1">(C7+C11)+(C8+C12)*INT(MAX(F21:F3533))</f>
        <v>56258.900489028238</v>
      </c>
      <c r="D15" s="21" t="s">
        <v>34</v>
      </c>
      <c r="E15" s="22">
        <f ca="1">TODAY()+15018.5-B9/24</f>
        <v>60322.5</v>
      </c>
    </row>
    <row r="16" spans="1:7" s="8" customFormat="1" ht="12.95" customHeight="1" x14ac:dyDescent="0.2">
      <c r="A16" s="10" t="s">
        <v>4</v>
      </c>
      <c r="C16" s="23">
        <f ca="1">+C8+C12</f>
        <v>2.7020413433613961</v>
      </c>
      <c r="D16" s="21" t="s">
        <v>35</v>
      </c>
      <c r="E16" s="22">
        <f ca="1">ROUND(2*(E15-C15)/C16,0)/2+1</f>
        <v>1505</v>
      </c>
    </row>
    <row r="17" spans="1:17" s="8" customFormat="1" ht="12.95" customHeight="1" thickBot="1" x14ac:dyDescent="0.25">
      <c r="A17" s="21" t="s">
        <v>31</v>
      </c>
      <c r="C17" s="8">
        <f>COUNT(C21:C2191)</f>
        <v>10</v>
      </c>
      <c r="D17" s="21" t="s">
        <v>36</v>
      </c>
      <c r="E17" s="24">
        <f ca="1">+C15+C16*E16-15018.5-C9/24</f>
        <v>45307.368544120473</v>
      </c>
    </row>
    <row r="18" spans="1:17" s="8" customFormat="1" ht="12.95" customHeight="1" thickTop="1" thickBot="1" x14ac:dyDescent="0.25">
      <c r="A18" s="10" t="s">
        <v>5</v>
      </c>
      <c r="C18" s="25">
        <f ca="1">+C15</f>
        <v>56258.900489028238</v>
      </c>
      <c r="D18" s="26">
        <f ca="1">+C16</f>
        <v>2.7020413433613961</v>
      </c>
      <c r="E18" s="27" t="s">
        <v>37</v>
      </c>
    </row>
    <row r="19" spans="1:17" s="8" customFormat="1" ht="12.95" customHeight="1" thickTop="1" x14ac:dyDescent="0.2">
      <c r="A19" s="28" t="s">
        <v>46</v>
      </c>
      <c r="E19" s="29">
        <v>21</v>
      </c>
    </row>
    <row r="20" spans="1:17" s="8" customFormat="1" ht="12.95" customHeight="1" thickBot="1" x14ac:dyDescent="0.25">
      <c r="A20" s="15" t="s">
        <v>6</v>
      </c>
      <c r="B20" s="15" t="s">
        <v>7</v>
      </c>
      <c r="C20" s="15" t="s">
        <v>8</v>
      </c>
      <c r="D20" s="15" t="s">
        <v>12</v>
      </c>
      <c r="E20" s="15" t="s">
        <v>9</v>
      </c>
      <c r="F20" s="15" t="s">
        <v>10</v>
      </c>
      <c r="G20" s="15" t="s">
        <v>11</v>
      </c>
      <c r="H20" s="30" t="s">
        <v>29</v>
      </c>
      <c r="I20" s="30" t="s">
        <v>52</v>
      </c>
      <c r="J20" s="30" t="s">
        <v>18</v>
      </c>
      <c r="K20" s="30" t="s">
        <v>25</v>
      </c>
      <c r="L20" s="30" t="s">
        <v>26</v>
      </c>
      <c r="M20" s="30" t="s">
        <v>27</v>
      </c>
      <c r="N20" s="30" t="s">
        <v>28</v>
      </c>
      <c r="O20" s="30" t="s">
        <v>23</v>
      </c>
      <c r="P20" s="31" t="s">
        <v>22</v>
      </c>
      <c r="Q20" s="15" t="s">
        <v>14</v>
      </c>
    </row>
    <row r="21" spans="1:17" s="8" customFormat="1" ht="12.95" customHeight="1" x14ac:dyDescent="0.2">
      <c r="A21" s="2" t="s">
        <v>38</v>
      </c>
      <c r="B21" s="3"/>
      <c r="C21" s="2">
        <v>50841.304600000003</v>
      </c>
      <c r="D21" s="2">
        <v>2.8E-3</v>
      </c>
      <c r="E21" s="8">
        <f t="shared" ref="E21:E26" si="0">+(C21-C$7)/C$8</f>
        <v>0</v>
      </c>
      <c r="F21" s="8">
        <f t="shared" ref="F21:F30" si="1">ROUND(2*E21,0)/2</f>
        <v>0</v>
      </c>
      <c r="G21" s="8">
        <f t="shared" ref="G21:G26" si="2">+C21-(C$7+F21*C$8)</f>
        <v>0</v>
      </c>
      <c r="H21" s="8">
        <f t="shared" ref="H21:H30" si="3">+G21</f>
        <v>0</v>
      </c>
      <c r="O21" s="8">
        <f t="shared" ref="O21:O26" ca="1" si="4">+C$11+C$12*$F21</f>
        <v>2.9955886382531799E-3</v>
      </c>
      <c r="Q21" s="32">
        <f t="shared" ref="Q21:Q26" si="5">+C21-15018.5</f>
        <v>35822.804600000003</v>
      </c>
    </row>
    <row r="22" spans="1:17" s="8" customFormat="1" ht="12.95" customHeight="1" x14ac:dyDescent="0.2">
      <c r="A22" s="2" t="s">
        <v>38</v>
      </c>
      <c r="B22" s="3"/>
      <c r="C22" s="2">
        <v>50849.4139</v>
      </c>
      <c r="D22" s="2">
        <v>2.0999999999999999E-3</v>
      </c>
      <c r="E22" s="8">
        <f t="shared" si="0"/>
        <v>3.0012213175412428</v>
      </c>
      <c r="F22" s="8">
        <f t="shared" si="1"/>
        <v>3</v>
      </c>
      <c r="G22" s="8">
        <f t="shared" si="2"/>
        <v>3.2999999966705218E-3</v>
      </c>
      <c r="H22" s="8">
        <f t="shared" si="3"/>
        <v>3.2999999966705218E-3</v>
      </c>
      <c r="O22" s="8">
        <f t="shared" ca="1" si="4"/>
        <v>3.1196187224413535E-3</v>
      </c>
      <c r="Q22" s="32">
        <f t="shared" si="5"/>
        <v>35830.9139</v>
      </c>
    </row>
    <row r="23" spans="1:17" s="8" customFormat="1" ht="12.95" customHeight="1" x14ac:dyDescent="0.2">
      <c r="A23" s="2" t="s">
        <v>38</v>
      </c>
      <c r="B23" s="3"/>
      <c r="C23" s="2">
        <v>50895.348100000003</v>
      </c>
      <c r="D23" s="2">
        <v>2.0999999999999999E-3</v>
      </c>
      <c r="E23" s="8">
        <f t="shared" si="0"/>
        <v>20.001295336787479</v>
      </c>
      <c r="F23" s="8">
        <f t="shared" si="1"/>
        <v>20</v>
      </c>
      <c r="G23" s="8">
        <f t="shared" si="2"/>
        <v>3.4999999988940544E-3</v>
      </c>
      <c r="H23" s="8">
        <f t="shared" si="3"/>
        <v>3.4999999988940544E-3</v>
      </c>
      <c r="O23" s="8">
        <f t="shared" ca="1" si="4"/>
        <v>3.8224558661743369E-3</v>
      </c>
      <c r="Q23" s="32">
        <f t="shared" si="5"/>
        <v>35876.848100000003</v>
      </c>
    </row>
    <row r="24" spans="1:17" s="8" customFormat="1" ht="12.95" customHeight="1" x14ac:dyDescent="0.2">
      <c r="A24" s="2" t="s">
        <v>38</v>
      </c>
      <c r="B24" s="3"/>
      <c r="C24" s="2">
        <v>50899.402600000001</v>
      </c>
      <c r="D24" s="2">
        <v>2.8E-3</v>
      </c>
      <c r="E24" s="8">
        <f t="shared" si="0"/>
        <v>21.501850481124404</v>
      </c>
      <c r="F24" s="8">
        <f t="shared" si="1"/>
        <v>21.5</v>
      </c>
      <c r="G24" s="8">
        <f t="shared" si="2"/>
        <v>4.9999999973806553E-3</v>
      </c>
      <c r="H24" s="8">
        <f t="shared" si="3"/>
        <v>4.9999999973806553E-3</v>
      </c>
      <c r="O24" s="8">
        <f t="shared" ca="1" si="4"/>
        <v>3.8844709082684233E-3</v>
      </c>
      <c r="Q24" s="32">
        <f t="shared" si="5"/>
        <v>35880.902600000001</v>
      </c>
    </row>
    <row r="25" spans="1:17" s="8" customFormat="1" ht="12.95" customHeight="1" x14ac:dyDescent="0.2">
      <c r="A25" s="2" t="s">
        <v>39</v>
      </c>
      <c r="B25" s="4" t="s">
        <v>40</v>
      </c>
      <c r="C25" s="5">
        <v>51465.478900000002</v>
      </c>
      <c r="D25" s="5">
        <v>4.3E-3</v>
      </c>
      <c r="E25" s="8">
        <f t="shared" si="0"/>
        <v>231.00455218356728</v>
      </c>
      <c r="F25" s="8">
        <f t="shared" si="1"/>
        <v>231</v>
      </c>
      <c r="G25" s="8">
        <f t="shared" si="2"/>
        <v>1.2300000002142042E-2</v>
      </c>
      <c r="H25" s="8">
        <f t="shared" si="3"/>
        <v>1.2300000002142042E-2</v>
      </c>
      <c r="O25" s="8">
        <f t="shared" ca="1" si="4"/>
        <v>1.2545905120742541E-2</v>
      </c>
      <c r="Q25" s="32">
        <f t="shared" si="5"/>
        <v>36446.978900000002</v>
      </c>
    </row>
    <row r="26" spans="1:17" s="8" customFormat="1" ht="12.95" customHeight="1" x14ac:dyDescent="0.2">
      <c r="A26" s="6" t="s">
        <v>41</v>
      </c>
      <c r="B26" s="4"/>
      <c r="C26" s="2">
        <v>53301.515500000001</v>
      </c>
      <c r="D26" s="2">
        <v>5.9999999999999995E-4</v>
      </c>
      <c r="E26" s="8">
        <f t="shared" si="0"/>
        <v>910.51476683937756</v>
      </c>
      <c r="F26" s="8">
        <f t="shared" si="1"/>
        <v>910.5</v>
      </c>
      <c r="G26" s="8">
        <f t="shared" si="2"/>
        <v>3.989999999612337E-2</v>
      </c>
      <c r="H26" s="8">
        <f t="shared" si="3"/>
        <v>3.989999999612337E-2</v>
      </c>
      <c r="O26" s="8">
        <f t="shared" ca="1" si="4"/>
        <v>4.0638719189363848E-2</v>
      </c>
      <c r="Q26" s="32">
        <f t="shared" si="5"/>
        <v>38283.015500000001</v>
      </c>
    </row>
    <row r="27" spans="1:17" s="8" customFormat="1" ht="12.95" customHeight="1" x14ac:dyDescent="0.2">
      <c r="A27" s="6" t="s">
        <v>47</v>
      </c>
      <c r="B27" s="3" t="s">
        <v>40</v>
      </c>
      <c r="C27" s="2">
        <v>54505.282200000001</v>
      </c>
      <c r="D27" s="2"/>
      <c r="E27" s="8">
        <f>+(C27-C$7)/C$8</f>
        <v>1356.0242783123606</v>
      </c>
      <c r="F27" s="8">
        <f t="shared" si="1"/>
        <v>1356</v>
      </c>
      <c r="G27" s="8">
        <f>+C27-(C$7+F27*C$8)</f>
        <v>6.5600000001722947E-2</v>
      </c>
      <c r="H27" s="8">
        <f t="shared" si="3"/>
        <v>6.5600000001722947E-2</v>
      </c>
      <c r="O27" s="8">
        <f ca="1">+C$11+C$12*$F27</f>
        <v>5.9057186691307613E-2</v>
      </c>
      <c r="Q27" s="32">
        <f>+C27-15018.5</f>
        <v>39486.782200000001</v>
      </c>
    </row>
    <row r="28" spans="1:17" s="8" customFormat="1" ht="12.95" customHeight="1" x14ac:dyDescent="0.2">
      <c r="A28" s="2" t="s">
        <v>48</v>
      </c>
      <c r="B28" s="3" t="s">
        <v>40</v>
      </c>
      <c r="C28" s="2">
        <v>54840.3321</v>
      </c>
      <c r="D28" s="2">
        <v>5.0000000000000001E-4</v>
      </c>
      <c r="E28" s="8">
        <f>+(C28-C$7)/C$8</f>
        <v>1480.0249814951874</v>
      </c>
      <c r="F28" s="8">
        <f t="shared" si="1"/>
        <v>1480</v>
      </c>
      <c r="G28" s="8">
        <f>+C28-(C$7+F28*C$8)</f>
        <v>6.7499999997380655E-2</v>
      </c>
      <c r="H28" s="8">
        <f t="shared" si="3"/>
        <v>6.7499999997380655E-2</v>
      </c>
      <c r="O28" s="8">
        <f ca="1">+C$11+C$12*$F28</f>
        <v>6.4183763504418789E-2</v>
      </c>
      <c r="Q28" s="32">
        <f>+C28-15018.5</f>
        <v>39821.8321</v>
      </c>
    </row>
    <row r="29" spans="1:17" s="8" customFormat="1" ht="12.95" customHeight="1" x14ac:dyDescent="0.2">
      <c r="A29" s="2" t="s">
        <v>49</v>
      </c>
      <c r="B29" s="3" t="s">
        <v>40</v>
      </c>
      <c r="C29" s="2">
        <v>55603.652699999999</v>
      </c>
      <c r="D29" s="2">
        <v>1.2999999999999999E-3</v>
      </c>
      <c r="E29" s="8">
        <f>+(C29-C$7)/C$8</f>
        <v>1762.5270540340473</v>
      </c>
      <c r="F29" s="8">
        <f t="shared" si="1"/>
        <v>1762.5</v>
      </c>
      <c r="G29" s="8">
        <f>+C29-(C$7+F29*C$8)</f>
        <v>7.3099999994155951E-2</v>
      </c>
      <c r="H29" s="8">
        <f t="shared" si="3"/>
        <v>7.3099999994155951E-2</v>
      </c>
      <c r="O29" s="8">
        <f ca="1">+C$11+C$12*$F29</f>
        <v>7.5863263098805131E-2</v>
      </c>
      <c r="Q29" s="32">
        <f>+C29-15018.5</f>
        <v>40585.152699999999</v>
      </c>
    </row>
    <row r="30" spans="1:17" s="8" customFormat="1" ht="12.95" customHeight="1" x14ac:dyDescent="0.2">
      <c r="A30" s="33" t="s">
        <v>51</v>
      </c>
      <c r="B30" s="34" t="s">
        <v>40</v>
      </c>
      <c r="C30" s="35">
        <v>56258.896399999998</v>
      </c>
      <c r="D30" s="35">
        <v>5.0000000000000001E-4</v>
      </c>
      <c r="E30" s="8">
        <f>+(C30-C$7)/C$8</f>
        <v>2005.0302738712046</v>
      </c>
      <c r="F30" s="8">
        <f t="shared" si="1"/>
        <v>2005</v>
      </c>
      <c r="G30" s="8">
        <f>+C30-(C$7+F30*C$8)</f>
        <v>8.1799999992654193E-2</v>
      </c>
      <c r="H30" s="8">
        <f t="shared" si="3"/>
        <v>8.1799999992654193E-2</v>
      </c>
      <c r="O30" s="8">
        <f ca="1">+C$11+C$12*$F30</f>
        <v>8.5889028237349146E-2</v>
      </c>
      <c r="Q30" s="32">
        <f>+C30-15018.5</f>
        <v>41240.396399999998</v>
      </c>
    </row>
    <row r="31" spans="1:17" s="8" customFormat="1" ht="12.95" customHeight="1" x14ac:dyDescent="0.2">
      <c r="C31" s="36"/>
      <c r="D31" s="36"/>
      <c r="Q31" s="32"/>
    </row>
    <row r="32" spans="1:17" s="8" customFormat="1" ht="12.95" customHeight="1" x14ac:dyDescent="0.2">
      <c r="C32" s="36"/>
      <c r="D32" s="36"/>
      <c r="Q32" s="32"/>
    </row>
    <row r="33" spans="3:17" s="8" customFormat="1" ht="12.95" customHeight="1" x14ac:dyDescent="0.2">
      <c r="C33" s="36"/>
      <c r="D33" s="36"/>
      <c r="Q33" s="32"/>
    </row>
    <row r="34" spans="3:17" s="8" customFormat="1" ht="12.95" customHeight="1" x14ac:dyDescent="0.2">
      <c r="C34" s="36"/>
      <c r="D34" s="36"/>
    </row>
    <row r="35" spans="3:17" s="8" customFormat="1" ht="12.95" customHeight="1" x14ac:dyDescent="0.2">
      <c r="C35" s="36"/>
      <c r="D35" s="36"/>
    </row>
    <row r="36" spans="3:17" s="8" customFormat="1" ht="12.95" customHeight="1" x14ac:dyDescent="0.2">
      <c r="C36" s="36"/>
      <c r="D36" s="36"/>
    </row>
    <row r="37" spans="3:17" s="8" customFormat="1" ht="12.95" customHeight="1" x14ac:dyDescent="0.2">
      <c r="C37" s="36"/>
      <c r="D37" s="36"/>
    </row>
    <row r="38" spans="3:17" s="8" customFormat="1" ht="12.95" customHeight="1" x14ac:dyDescent="0.2">
      <c r="C38" s="36"/>
      <c r="D38" s="36"/>
    </row>
    <row r="39" spans="3:17" s="8" customFormat="1" ht="12.95" customHeight="1" x14ac:dyDescent="0.2">
      <c r="C39" s="36"/>
      <c r="D39" s="36"/>
    </row>
    <row r="40" spans="3:17" s="8" customFormat="1" ht="12.95" customHeight="1" x14ac:dyDescent="0.2">
      <c r="C40" s="36"/>
      <c r="D40" s="36"/>
    </row>
    <row r="41" spans="3:17" s="8" customFormat="1" ht="12.95" customHeight="1" x14ac:dyDescent="0.2">
      <c r="C41" s="36"/>
      <c r="D41" s="36"/>
    </row>
    <row r="42" spans="3:17" s="8" customFormat="1" ht="12.95" customHeight="1" x14ac:dyDescent="0.2">
      <c r="C42" s="36"/>
      <c r="D42" s="36"/>
    </row>
    <row r="43" spans="3:17" s="8" customFormat="1" ht="12.95" customHeight="1" x14ac:dyDescent="0.2">
      <c r="C43" s="36"/>
      <c r="D43" s="36"/>
    </row>
    <row r="44" spans="3:17" s="8" customFormat="1" ht="12.95" customHeight="1" x14ac:dyDescent="0.2">
      <c r="C44" s="36"/>
      <c r="D44" s="36"/>
    </row>
    <row r="45" spans="3:17" s="8" customFormat="1" ht="12.95" customHeight="1" x14ac:dyDescent="0.2">
      <c r="C45" s="36"/>
      <c r="D45" s="36"/>
    </row>
    <row r="46" spans="3:17" s="8" customFormat="1" ht="12.95" customHeight="1" x14ac:dyDescent="0.2">
      <c r="C46" s="36"/>
      <c r="D46" s="36"/>
    </row>
    <row r="47" spans="3:17" s="8" customFormat="1" ht="12.95" customHeight="1" x14ac:dyDescent="0.2">
      <c r="C47" s="36"/>
      <c r="D47" s="36"/>
    </row>
    <row r="48" spans="3:17" s="8" customFormat="1" ht="12.95" customHeight="1" x14ac:dyDescent="0.2">
      <c r="C48" s="36"/>
      <c r="D48" s="36"/>
    </row>
    <row r="49" spans="3:4" s="8" customFormat="1" ht="12.95" customHeight="1" x14ac:dyDescent="0.2">
      <c r="C49" s="36"/>
      <c r="D49" s="36"/>
    </row>
    <row r="50" spans="3:4" s="8" customFormat="1" ht="12.95" customHeight="1" x14ac:dyDescent="0.2">
      <c r="C50" s="36"/>
      <c r="D50" s="36"/>
    </row>
    <row r="51" spans="3:4" s="8" customFormat="1" ht="12.95" customHeight="1" x14ac:dyDescent="0.2">
      <c r="C51" s="36"/>
      <c r="D51" s="36"/>
    </row>
    <row r="52" spans="3:4" s="8" customFormat="1" ht="12.95" customHeight="1" x14ac:dyDescent="0.2">
      <c r="C52" s="36"/>
      <c r="D52" s="36"/>
    </row>
    <row r="53" spans="3:4" s="8" customFormat="1" ht="12.95" customHeight="1" x14ac:dyDescent="0.2">
      <c r="C53" s="36"/>
      <c r="D53" s="36"/>
    </row>
    <row r="54" spans="3:4" s="8" customFormat="1" ht="12.95" customHeight="1" x14ac:dyDescent="0.2">
      <c r="C54" s="36"/>
      <c r="D54" s="36"/>
    </row>
    <row r="55" spans="3:4" s="8" customFormat="1" ht="12.95" customHeight="1" x14ac:dyDescent="0.2">
      <c r="C55" s="36"/>
      <c r="D55" s="36"/>
    </row>
    <row r="56" spans="3:4" s="8" customFormat="1" ht="12.95" customHeight="1" x14ac:dyDescent="0.2">
      <c r="C56" s="36"/>
      <c r="D56" s="36"/>
    </row>
    <row r="57" spans="3:4" s="8" customFormat="1" ht="12.95" customHeight="1" x14ac:dyDescent="0.2">
      <c r="C57" s="36"/>
      <c r="D57" s="36"/>
    </row>
    <row r="58" spans="3:4" s="8" customFormat="1" ht="12.95" customHeight="1" x14ac:dyDescent="0.2">
      <c r="C58" s="36"/>
      <c r="D58" s="36"/>
    </row>
    <row r="59" spans="3:4" s="8" customFormat="1" ht="12.95" customHeight="1" x14ac:dyDescent="0.2">
      <c r="C59" s="36"/>
      <c r="D59" s="36"/>
    </row>
    <row r="60" spans="3:4" s="8" customFormat="1" ht="12.95" customHeight="1" x14ac:dyDescent="0.2">
      <c r="C60" s="36"/>
      <c r="D60" s="36"/>
    </row>
    <row r="61" spans="3:4" s="8" customFormat="1" ht="12.95" customHeight="1" x14ac:dyDescent="0.2">
      <c r="C61" s="36"/>
      <c r="D61" s="36"/>
    </row>
    <row r="62" spans="3:4" s="8" customFormat="1" ht="12.95" customHeight="1" x14ac:dyDescent="0.2">
      <c r="C62" s="36"/>
      <c r="D62" s="36"/>
    </row>
    <row r="63" spans="3:4" s="8" customFormat="1" ht="12.95" customHeight="1" x14ac:dyDescent="0.2">
      <c r="C63" s="36"/>
      <c r="D63" s="36"/>
    </row>
    <row r="64" spans="3:4" s="8" customFormat="1" ht="12.95" customHeight="1" x14ac:dyDescent="0.2">
      <c r="C64" s="36"/>
      <c r="D64" s="36"/>
    </row>
    <row r="65" spans="3:4" s="8" customFormat="1" ht="12.95" customHeight="1" x14ac:dyDescent="0.2">
      <c r="C65" s="36"/>
      <c r="D65" s="36"/>
    </row>
    <row r="66" spans="3:4" s="8" customFormat="1" ht="12.95" customHeight="1" x14ac:dyDescent="0.2">
      <c r="C66" s="36"/>
      <c r="D66" s="36"/>
    </row>
    <row r="67" spans="3:4" s="8" customFormat="1" ht="12.95" customHeight="1" x14ac:dyDescent="0.2">
      <c r="C67" s="36"/>
      <c r="D67" s="36"/>
    </row>
    <row r="68" spans="3:4" s="8" customFormat="1" ht="12.95" customHeight="1" x14ac:dyDescent="0.2">
      <c r="C68" s="36"/>
      <c r="D68" s="36"/>
    </row>
    <row r="69" spans="3:4" s="8" customFormat="1" ht="12.95" customHeight="1" x14ac:dyDescent="0.2">
      <c r="C69" s="36"/>
      <c r="D69" s="36"/>
    </row>
    <row r="70" spans="3:4" s="8" customFormat="1" ht="12.95" customHeight="1" x14ac:dyDescent="0.2">
      <c r="C70" s="36"/>
      <c r="D70" s="36"/>
    </row>
    <row r="71" spans="3:4" s="8" customFormat="1" ht="12.95" customHeight="1" x14ac:dyDescent="0.2">
      <c r="C71" s="36"/>
      <c r="D71" s="36"/>
    </row>
    <row r="72" spans="3:4" s="8" customFormat="1" ht="12.95" customHeight="1" x14ac:dyDescent="0.2">
      <c r="C72" s="36"/>
      <c r="D72" s="36"/>
    </row>
    <row r="73" spans="3:4" s="8" customFormat="1" ht="12.95" customHeight="1" x14ac:dyDescent="0.2">
      <c r="C73" s="36"/>
      <c r="D73" s="36"/>
    </row>
    <row r="74" spans="3:4" s="8" customFormat="1" ht="12.95" customHeight="1" x14ac:dyDescent="0.2">
      <c r="C74" s="36"/>
      <c r="D74" s="36"/>
    </row>
    <row r="75" spans="3:4" s="8" customFormat="1" ht="12.95" customHeight="1" x14ac:dyDescent="0.2">
      <c r="C75" s="36"/>
      <c r="D75" s="36"/>
    </row>
    <row r="76" spans="3:4" s="8" customFormat="1" ht="12.95" customHeight="1" x14ac:dyDescent="0.2">
      <c r="C76" s="36"/>
      <c r="D76" s="36"/>
    </row>
    <row r="77" spans="3:4" s="8" customFormat="1" ht="12.95" customHeight="1" x14ac:dyDescent="0.2">
      <c r="C77" s="36"/>
      <c r="D77" s="36"/>
    </row>
    <row r="78" spans="3:4" s="8" customFormat="1" ht="12.95" customHeight="1" x14ac:dyDescent="0.2">
      <c r="C78" s="36"/>
      <c r="D78" s="36"/>
    </row>
    <row r="79" spans="3:4" s="8" customFormat="1" ht="12.95" customHeight="1" x14ac:dyDescent="0.2">
      <c r="C79" s="36"/>
      <c r="D79" s="36"/>
    </row>
    <row r="80" spans="3:4" s="8" customFormat="1" ht="12.95" customHeight="1" x14ac:dyDescent="0.2">
      <c r="C80" s="36"/>
      <c r="D80" s="36"/>
    </row>
    <row r="81" spans="3:4" s="8" customFormat="1" ht="12.95" customHeight="1" x14ac:dyDescent="0.2">
      <c r="C81" s="36"/>
      <c r="D81" s="36"/>
    </row>
    <row r="82" spans="3:4" s="8" customFormat="1" ht="12.95" customHeight="1" x14ac:dyDescent="0.2">
      <c r="C82" s="36"/>
      <c r="D82" s="36"/>
    </row>
    <row r="83" spans="3:4" s="8" customFormat="1" ht="12.95" customHeight="1" x14ac:dyDescent="0.2">
      <c r="C83" s="36"/>
      <c r="D83" s="36"/>
    </row>
    <row r="84" spans="3:4" s="8" customFormat="1" ht="12.95" customHeight="1" x14ac:dyDescent="0.2">
      <c r="C84" s="36"/>
      <c r="D84" s="36"/>
    </row>
    <row r="85" spans="3:4" s="8" customFormat="1" ht="12.95" customHeight="1" x14ac:dyDescent="0.2">
      <c r="C85" s="36"/>
      <c r="D85" s="36"/>
    </row>
    <row r="86" spans="3:4" s="8" customFormat="1" ht="12.95" customHeight="1" x14ac:dyDescent="0.2">
      <c r="C86" s="36"/>
      <c r="D86" s="36"/>
    </row>
    <row r="87" spans="3:4" s="8" customFormat="1" ht="12.95" customHeight="1" x14ac:dyDescent="0.2">
      <c r="C87" s="36"/>
      <c r="D87" s="36"/>
    </row>
    <row r="88" spans="3:4" s="8" customFormat="1" ht="12.95" customHeight="1" x14ac:dyDescent="0.2">
      <c r="C88" s="36"/>
      <c r="D88" s="36"/>
    </row>
    <row r="89" spans="3:4" s="8" customFormat="1" ht="12.95" customHeight="1" x14ac:dyDescent="0.2">
      <c r="C89" s="36"/>
      <c r="D89" s="36"/>
    </row>
    <row r="90" spans="3:4" s="8" customFormat="1" ht="12.95" customHeight="1" x14ac:dyDescent="0.2">
      <c r="C90" s="36"/>
      <c r="D90" s="36"/>
    </row>
    <row r="91" spans="3:4" s="8" customFormat="1" ht="12.95" customHeight="1" x14ac:dyDescent="0.2">
      <c r="C91" s="36"/>
      <c r="D91" s="36"/>
    </row>
    <row r="92" spans="3:4" s="8" customFormat="1" ht="12.95" customHeight="1" x14ac:dyDescent="0.2">
      <c r="C92" s="36"/>
      <c r="D92" s="36"/>
    </row>
    <row r="93" spans="3:4" s="8" customFormat="1" ht="12.95" customHeight="1" x14ac:dyDescent="0.2">
      <c r="C93" s="36"/>
      <c r="D93" s="36"/>
    </row>
    <row r="94" spans="3:4" s="8" customFormat="1" ht="12.95" customHeight="1" x14ac:dyDescent="0.2">
      <c r="C94" s="36"/>
      <c r="D94" s="36"/>
    </row>
    <row r="95" spans="3:4" s="8" customFormat="1" ht="12.95" customHeight="1" x14ac:dyDescent="0.2">
      <c r="C95" s="36"/>
      <c r="D95" s="36"/>
    </row>
    <row r="96" spans="3:4" s="8" customFormat="1" ht="12.95" customHeight="1" x14ac:dyDescent="0.2">
      <c r="C96" s="36"/>
      <c r="D96" s="36"/>
    </row>
    <row r="97" spans="3:4" s="8" customFormat="1" ht="12.95" customHeight="1" x14ac:dyDescent="0.2">
      <c r="C97" s="36"/>
      <c r="D97" s="36"/>
    </row>
    <row r="98" spans="3:4" s="8" customFormat="1" ht="12.95" customHeight="1" x14ac:dyDescent="0.2">
      <c r="C98" s="36"/>
      <c r="D98" s="36"/>
    </row>
    <row r="99" spans="3:4" s="8" customFormat="1" ht="12.95" customHeight="1" x14ac:dyDescent="0.2">
      <c r="C99" s="36"/>
      <c r="D99" s="36"/>
    </row>
    <row r="100" spans="3:4" s="8" customFormat="1" ht="12.95" customHeight="1" x14ac:dyDescent="0.2">
      <c r="C100" s="36"/>
      <c r="D100" s="36"/>
    </row>
    <row r="101" spans="3:4" s="8" customFormat="1" ht="12.95" customHeight="1" x14ac:dyDescent="0.2">
      <c r="C101" s="36"/>
      <c r="D101" s="36"/>
    </row>
    <row r="102" spans="3:4" s="8" customFormat="1" ht="12.95" customHeight="1" x14ac:dyDescent="0.2">
      <c r="C102" s="36"/>
      <c r="D102" s="36"/>
    </row>
    <row r="103" spans="3:4" s="8" customFormat="1" ht="12.95" customHeight="1" x14ac:dyDescent="0.2">
      <c r="C103" s="36"/>
      <c r="D103" s="36"/>
    </row>
    <row r="104" spans="3:4" s="8" customFormat="1" ht="12.95" customHeight="1" x14ac:dyDescent="0.2">
      <c r="C104" s="36"/>
      <c r="D104" s="36"/>
    </row>
    <row r="105" spans="3:4" s="8" customFormat="1" ht="12.95" customHeight="1" x14ac:dyDescent="0.2">
      <c r="C105" s="36"/>
      <c r="D105" s="36"/>
    </row>
    <row r="106" spans="3:4" s="8" customFormat="1" ht="12.95" customHeight="1" x14ac:dyDescent="0.2">
      <c r="C106" s="36"/>
      <c r="D106" s="36"/>
    </row>
    <row r="107" spans="3:4" s="8" customFormat="1" ht="12.95" customHeight="1" x14ac:dyDescent="0.2">
      <c r="C107" s="36"/>
      <c r="D107" s="36"/>
    </row>
    <row r="108" spans="3:4" s="8" customFormat="1" ht="12.95" customHeight="1" x14ac:dyDescent="0.2">
      <c r="C108" s="36"/>
      <c r="D108" s="36"/>
    </row>
    <row r="109" spans="3:4" s="8" customFormat="1" ht="12.95" customHeight="1" x14ac:dyDescent="0.2">
      <c r="C109" s="36"/>
      <c r="D109" s="36"/>
    </row>
    <row r="110" spans="3:4" s="8" customFormat="1" ht="12.95" customHeight="1" x14ac:dyDescent="0.2">
      <c r="C110" s="36"/>
      <c r="D110" s="36"/>
    </row>
    <row r="111" spans="3:4" s="8" customFormat="1" ht="12.95" customHeight="1" x14ac:dyDescent="0.2">
      <c r="C111" s="36"/>
      <c r="D111" s="36"/>
    </row>
    <row r="112" spans="3:4" s="8" customFormat="1" ht="12.95" customHeight="1" x14ac:dyDescent="0.2">
      <c r="C112" s="36"/>
      <c r="D112" s="36"/>
    </row>
    <row r="113" spans="3:4" s="8" customFormat="1" ht="12.95" customHeight="1" x14ac:dyDescent="0.2">
      <c r="C113" s="36"/>
      <c r="D113" s="36"/>
    </row>
    <row r="114" spans="3:4" s="8" customFormat="1" ht="12.95" customHeight="1" x14ac:dyDescent="0.2">
      <c r="C114" s="36"/>
      <c r="D114" s="36"/>
    </row>
    <row r="115" spans="3:4" s="8" customFormat="1" ht="12.95" customHeight="1" x14ac:dyDescent="0.2">
      <c r="C115" s="36"/>
      <c r="D115" s="36"/>
    </row>
    <row r="116" spans="3:4" s="8" customFormat="1" ht="12.95" customHeight="1" x14ac:dyDescent="0.2">
      <c r="C116" s="36"/>
      <c r="D116" s="36"/>
    </row>
    <row r="117" spans="3:4" s="8" customFormat="1" ht="12.95" customHeight="1" x14ac:dyDescent="0.2">
      <c r="C117" s="36"/>
      <c r="D117" s="36"/>
    </row>
    <row r="118" spans="3:4" s="8" customFormat="1" ht="12.95" customHeight="1" x14ac:dyDescent="0.2">
      <c r="C118" s="36"/>
      <c r="D118" s="36"/>
    </row>
    <row r="119" spans="3:4" s="8" customFormat="1" ht="12.95" customHeight="1" x14ac:dyDescent="0.2">
      <c r="C119" s="36"/>
      <c r="D119" s="36"/>
    </row>
    <row r="120" spans="3:4" s="8" customFormat="1" ht="12.95" customHeight="1" x14ac:dyDescent="0.2">
      <c r="C120" s="36"/>
      <c r="D120" s="36"/>
    </row>
    <row r="121" spans="3:4" s="8" customFormat="1" ht="12.95" customHeight="1" x14ac:dyDescent="0.2">
      <c r="C121" s="36"/>
      <c r="D121" s="36"/>
    </row>
    <row r="122" spans="3:4" s="8" customFormat="1" ht="12.95" customHeight="1" x14ac:dyDescent="0.2">
      <c r="C122" s="36"/>
      <c r="D122" s="36"/>
    </row>
    <row r="123" spans="3:4" s="8" customFormat="1" ht="12.95" customHeight="1" x14ac:dyDescent="0.2">
      <c r="C123" s="36"/>
      <c r="D123" s="36"/>
    </row>
    <row r="124" spans="3:4" s="8" customFormat="1" ht="12.95" customHeight="1" x14ac:dyDescent="0.2">
      <c r="C124" s="36"/>
      <c r="D124" s="36"/>
    </row>
    <row r="125" spans="3:4" s="8" customFormat="1" ht="12.95" customHeight="1" x14ac:dyDescent="0.2">
      <c r="C125" s="36"/>
      <c r="D125" s="36"/>
    </row>
    <row r="126" spans="3:4" s="8" customFormat="1" ht="12.95" customHeight="1" x14ac:dyDescent="0.2">
      <c r="C126" s="36"/>
      <c r="D126" s="36"/>
    </row>
    <row r="127" spans="3:4" s="8" customFormat="1" ht="12.95" customHeight="1" x14ac:dyDescent="0.2">
      <c r="C127" s="36"/>
      <c r="D127" s="36"/>
    </row>
    <row r="128" spans="3:4" s="8" customFormat="1" ht="12.95" customHeight="1" x14ac:dyDescent="0.2">
      <c r="C128" s="36"/>
      <c r="D128" s="36"/>
    </row>
    <row r="129" spans="3:4" s="8" customFormat="1" ht="12.95" customHeight="1" x14ac:dyDescent="0.2">
      <c r="C129" s="36"/>
      <c r="D129" s="36"/>
    </row>
    <row r="130" spans="3:4" s="8" customFormat="1" ht="12.95" customHeight="1" x14ac:dyDescent="0.2">
      <c r="C130" s="36"/>
      <c r="D130" s="36"/>
    </row>
    <row r="131" spans="3:4" s="8" customFormat="1" ht="12.95" customHeight="1" x14ac:dyDescent="0.2">
      <c r="C131" s="36"/>
      <c r="D131" s="36"/>
    </row>
    <row r="132" spans="3:4" s="8" customFormat="1" ht="12.95" customHeight="1" x14ac:dyDescent="0.2">
      <c r="C132" s="36"/>
      <c r="D132" s="36"/>
    </row>
    <row r="133" spans="3:4" s="8" customFormat="1" ht="12.95" customHeight="1" x14ac:dyDescent="0.2">
      <c r="C133" s="36"/>
      <c r="D133" s="36"/>
    </row>
    <row r="134" spans="3:4" s="8" customFormat="1" ht="12.95" customHeight="1" x14ac:dyDescent="0.2">
      <c r="C134" s="36"/>
      <c r="D134" s="36"/>
    </row>
    <row r="135" spans="3:4" s="8" customFormat="1" ht="12.95" customHeight="1" x14ac:dyDescent="0.2">
      <c r="C135" s="36"/>
      <c r="D135" s="36"/>
    </row>
    <row r="136" spans="3:4" s="8" customFormat="1" ht="12.95" customHeight="1" x14ac:dyDescent="0.2">
      <c r="C136" s="36"/>
      <c r="D136" s="36"/>
    </row>
    <row r="137" spans="3:4" s="8" customFormat="1" ht="12.95" customHeight="1" x14ac:dyDescent="0.2">
      <c r="C137" s="36"/>
      <c r="D137" s="36"/>
    </row>
    <row r="138" spans="3:4" s="8" customFormat="1" ht="12.95" customHeight="1" x14ac:dyDescent="0.2">
      <c r="C138" s="36"/>
      <c r="D138" s="36"/>
    </row>
    <row r="139" spans="3:4" s="8" customFormat="1" ht="12.95" customHeight="1" x14ac:dyDescent="0.2">
      <c r="C139" s="36"/>
      <c r="D139" s="36"/>
    </row>
    <row r="140" spans="3:4" s="8" customFormat="1" ht="12.95" customHeight="1" x14ac:dyDescent="0.2">
      <c r="C140" s="36"/>
      <c r="D140" s="36"/>
    </row>
    <row r="141" spans="3:4" s="8" customFormat="1" ht="12.95" customHeight="1" x14ac:dyDescent="0.2">
      <c r="C141" s="36"/>
      <c r="D141" s="36"/>
    </row>
    <row r="142" spans="3:4" s="8" customFormat="1" ht="12.95" customHeight="1" x14ac:dyDescent="0.2">
      <c r="C142" s="36"/>
      <c r="D142" s="36"/>
    </row>
    <row r="143" spans="3:4" s="8" customFormat="1" ht="12.95" customHeight="1" x14ac:dyDescent="0.2">
      <c r="C143" s="36"/>
      <c r="D143" s="36"/>
    </row>
    <row r="144" spans="3:4" s="8" customFormat="1" ht="12.95" customHeight="1" x14ac:dyDescent="0.2">
      <c r="C144" s="36"/>
      <c r="D144" s="36"/>
    </row>
    <row r="145" spans="3:4" s="8" customFormat="1" ht="12.95" customHeight="1" x14ac:dyDescent="0.2">
      <c r="C145" s="36"/>
      <c r="D145" s="36"/>
    </row>
    <row r="146" spans="3:4" s="8" customFormat="1" ht="12.95" customHeight="1" x14ac:dyDescent="0.2">
      <c r="C146" s="36"/>
      <c r="D146" s="36"/>
    </row>
    <row r="147" spans="3:4" s="8" customFormat="1" ht="12.95" customHeight="1" x14ac:dyDescent="0.2">
      <c r="C147" s="36"/>
      <c r="D147" s="36"/>
    </row>
    <row r="148" spans="3:4" s="8" customFormat="1" ht="12.95" customHeight="1" x14ac:dyDescent="0.2">
      <c r="C148" s="36"/>
      <c r="D148" s="36"/>
    </row>
    <row r="149" spans="3:4" s="8" customFormat="1" ht="12.95" customHeight="1" x14ac:dyDescent="0.2">
      <c r="C149" s="36"/>
      <c r="D149" s="36"/>
    </row>
    <row r="150" spans="3:4" s="8" customFormat="1" ht="12.95" customHeight="1" x14ac:dyDescent="0.2">
      <c r="C150" s="36"/>
      <c r="D150" s="36"/>
    </row>
    <row r="151" spans="3:4" s="8" customFormat="1" ht="12.95" customHeight="1" x14ac:dyDescent="0.2">
      <c r="C151" s="36"/>
      <c r="D151" s="36"/>
    </row>
    <row r="152" spans="3:4" s="8" customFormat="1" ht="12.95" customHeight="1" x14ac:dyDescent="0.2">
      <c r="C152" s="36"/>
      <c r="D152" s="36"/>
    </row>
    <row r="153" spans="3:4" s="8" customFormat="1" ht="12.95" customHeight="1" x14ac:dyDescent="0.2">
      <c r="C153" s="36"/>
      <c r="D153" s="36"/>
    </row>
    <row r="154" spans="3:4" s="8" customFormat="1" ht="12.95" customHeight="1" x14ac:dyDescent="0.2">
      <c r="C154" s="36"/>
      <c r="D154" s="36"/>
    </row>
    <row r="155" spans="3:4" s="8" customFormat="1" ht="12.95" customHeight="1" x14ac:dyDescent="0.2">
      <c r="C155" s="36"/>
      <c r="D155" s="36"/>
    </row>
    <row r="156" spans="3:4" s="8" customFormat="1" ht="12.95" customHeight="1" x14ac:dyDescent="0.2">
      <c r="C156" s="36"/>
      <c r="D156" s="36"/>
    </row>
    <row r="157" spans="3:4" s="8" customFormat="1" ht="12.95" customHeight="1" x14ac:dyDescent="0.2">
      <c r="C157" s="36"/>
      <c r="D157" s="36"/>
    </row>
    <row r="158" spans="3:4" s="8" customFormat="1" ht="12.95" customHeight="1" x14ac:dyDescent="0.2">
      <c r="C158" s="36"/>
      <c r="D158" s="36"/>
    </row>
    <row r="159" spans="3:4" s="8" customFormat="1" ht="12.95" customHeight="1" x14ac:dyDescent="0.2">
      <c r="C159" s="36"/>
      <c r="D159" s="36"/>
    </row>
    <row r="160" spans="3:4" s="8" customFormat="1" ht="12.95" customHeight="1" x14ac:dyDescent="0.2">
      <c r="C160" s="36"/>
      <c r="D160" s="36"/>
    </row>
    <row r="161" spans="3:4" s="8" customFormat="1" ht="12.95" customHeight="1" x14ac:dyDescent="0.2">
      <c r="C161" s="36"/>
      <c r="D161" s="36"/>
    </row>
    <row r="162" spans="3:4" s="8" customFormat="1" ht="12.95" customHeight="1" x14ac:dyDescent="0.2">
      <c r="C162" s="36"/>
      <c r="D162" s="36"/>
    </row>
    <row r="163" spans="3:4" s="8" customFormat="1" ht="12.95" customHeight="1" x14ac:dyDescent="0.2">
      <c r="C163" s="36"/>
      <c r="D163" s="36"/>
    </row>
    <row r="164" spans="3:4" s="8" customFormat="1" ht="12.95" customHeight="1" x14ac:dyDescent="0.2">
      <c r="C164" s="36"/>
      <c r="D164" s="36"/>
    </row>
    <row r="165" spans="3:4" s="8" customFormat="1" ht="12.95" customHeight="1" x14ac:dyDescent="0.2">
      <c r="C165" s="36"/>
      <c r="D165" s="36"/>
    </row>
    <row r="166" spans="3:4" s="8" customFormat="1" ht="12.95" customHeight="1" x14ac:dyDescent="0.2">
      <c r="C166" s="36"/>
      <c r="D166" s="36"/>
    </row>
    <row r="167" spans="3:4" s="8" customFormat="1" ht="12.95" customHeight="1" x14ac:dyDescent="0.2">
      <c r="C167" s="36"/>
      <c r="D167" s="36"/>
    </row>
    <row r="168" spans="3:4" s="8" customFormat="1" ht="12.95" customHeight="1" x14ac:dyDescent="0.2">
      <c r="C168" s="36"/>
      <c r="D168" s="36"/>
    </row>
    <row r="169" spans="3:4" s="8" customFormat="1" ht="12.95" customHeight="1" x14ac:dyDescent="0.2">
      <c r="C169" s="36"/>
      <c r="D169" s="36"/>
    </row>
    <row r="170" spans="3:4" s="8" customFormat="1" ht="12.95" customHeight="1" x14ac:dyDescent="0.2">
      <c r="C170" s="36"/>
      <c r="D170" s="36"/>
    </row>
    <row r="171" spans="3:4" s="8" customFormat="1" ht="12.95" customHeight="1" x14ac:dyDescent="0.2">
      <c r="C171" s="36"/>
      <c r="D171" s="36"/>
    </row>
    <row r="172" spans="3:4" s="8" customFormat="1" ht="12.95" customHeight="1" x14ac:dyDescent="0.2">
      <c r="C172" s="36"/>
      <c r="D172" s="36"/>
    </row>
    <row r="173" spans="3:4" s="8" customFormat="1" ht="12.95" customHeight="1" x14ac:dyDescent="0.2">
      <c r="C173" s="36"/>
      <c r="D173" s="36"/>
    </row>
    <row r="174" spans="3:4" s="8" customFormat="1" ht="12.95" customHeight="1" x14ac:dyDescent="0.2">
      <c r="C174" s="36"/>
      <c r="D174" s="36"/>
    </row>
    <row r="175" spans="3:4" s="8" customFormat="1" ht="12.95" customHeight="1" x14ac:dyDescent="0.2">
      <c r="C175" s="36"/>
      <c r="D175" s="36"/>
    </row>
    <row r="176" spans="3:4" s="8" customFormat="1" ht="12.95" customHeight="1" x14ac:dyDescent="0.2">
      <c r="C176" s="36"/>
      <c r="D176" s="36"/>
    </row>
    <row r="177" spans="3:4" s="8" customFormat="1" ht="12.95" customHeight="1" x14ac:dyDescent="0.2">
      <c r="C177" s="36"/>
      <c r="D177" s="36"/>
    </row>
    <row r="178" spans="3:4" s="8" customFormat="1" ht="12.95" customHeight="1" x14ac:dyDescent="0.2">
      <c r="C178" s="36"/>
      <c r="D178" s="36"/>
    </row>
    <row r="179" spans="3:4" s="8" customFormat="1" ht="12.95" customHeight="1" x14ac:dyDescent="0.2">
      <c r="C179" s="36"/>
      <c r="D179" s="36"/>
    </row>
    <row r="180" spans="3:4" s="8" customFormat="1" ht="12.95" customHeight="1" x14ac:dyDescent="0.2">
      <c r="C180" s="36"/>
      <c r="D180" s="36"/>
    </row>
    <row r="181" spans="3:4" s="8" customFormat="1" ht="12.95" customHeight="1" x14ac:dyDescent="0.2">
      <c r="C181" s="36"/>
      <c r="D181" s="36"/>
    </row>
    <row r="182" spans="3:4" s="8" customFormat="1" ht="12.95" customHeight="1" x14ac:dyDescent="0.2">
      <c r="C182" s="36"/>
      <c r="D182" s="36"/>
    </row>
    <row r="183" spans="3:4" s="8" customFormat="1" ht="12.95" customHeight="1" x14ac:dyDescent="0.2">
      <c r="C183" s="36"/>
      <c r="D183" s="36"/>
    </row>
    <row r="184" spans="3:4" s="8" customFormat="1" ht="12.95" customHeight="1" x14ac:dyDescent="0.2">
      <c r="C184" s="36"/>
      <c r="D184" s="36"/>
    </row>
    <row r="185" spans="3:4" s="8" customFormat="1" ht="12.95" customHeight="1" x14ac:dyDescent="0.2">
      <c r="C185" s="36"/>
      <c r="D185" s="36"/>
    </row>
    <row r="186" spans="3:4" s="8" customFormat="1" ht="12.95" customHeight="1" x14ac:dyDescent="0.2">
      <c r="C186" s="36"/>
      <c r="D186" s="36"/>
    </row>
    <row r="187" spans="3:4" s="8" customFormat="1" ht="12.95" customHeight="1" x14ac:dyDescent="0.2">
      <c r="C187" s="36"/>
      <c r="D187" s="36"/>
    </row>
    <row r="188" spans="3:4" s="8" customFormat="1" ht="12.95" customHeight="1" x14ac:dyDescent="0.2">
      <c r="C188" s="36"/>
      <c r="D188" s="36"/>
    </row>
    <row r="189" spans="3:4" s="8" customFormat="1" ht="12.95" customHeight="1" x14ac:dyDescent="0.2">
      <c r="C189" s="36"/>
      <c r="D189" s="36"/>
    </row>
    <row r="190" spans="3:4" s="8" customFormat="1" ht="12.95" customHeight="1" x14ac:dyDescent="0.2">
      <c r="C190" s="36"/>
      <c r="D190" s="36"/>
    </row>
    <row r="191" spans="3:4" s="8" customFormat="1" ht="12.95" customHeight="1" x14ac:dyDescent="0.2">
      <c r="C191" s="36"/>
      <c r="D191" s="36"/>
    </row>
    <row r="192" spans="3:4" s="8" customFormat="1" ht="12.95" customHeight="1" x14ac:dyDescent="0.2">
      <c r="C192" s="36"/>
      <c r="D192" s="36"/>
    </row>
    <row r="193" spans="3:4" s="8" customFormat="1" ht="12.95" customHeight="1" x14ac:dyDescent="0.2">
      <c r="C193" s="36"/>
      <c r="D193" s="36"/>
    </row>
    <row r="194" spans="3:4" s="8" customFormat="1" ht="12.95" customHeight="1" x14ac:dyDescent="0.2">
      <c r="C194" s="36"/>
      <c r="D194" s="36"/>
    </row>
    <row r="195" spans="3:4" s="8" customFormat="1" ht="12.95" customHeight="1" x14ac:dyDescent="0.2">
      <c r="C195" s="36"/>
      <c r="D195" s="36"/>
    </row>
    <row r="196" spans="3:4" s="8" customFormat="1" ht="12.95" customHeight="1" x14ac:dyDescent="0.2">
      <c r="C196" s="36"/>
      <c r="D196" s="36"/>
    </row>
    <row r="197" spans="3:4" s="8" customFormat="1" ht="12.95" customHeight="1" x14ac:dyDescent="0.2">
      <c r="C197" s="36"/>
      <c r="D197" s="36"/>
    </row>
    <row r="198" spans="3:4" s="8" customFormat="1" ht="12.95" customHeight="1" x14ac:dyDescent="0.2">
      <c r="C198" s="36"/>
      <c r="D198" s="36"/>
    </row>
    <row r="199" spans="3:4" s="8" customFormat="1" ht="12.95" customHeight="1" x14ac:dyDescent="0.2">
      <c r="C199" s="36"/>
      <c r="D199" s="36"/>
    </row>
    <row r="200" spans="3:4" s="8" customFormat="1" ht="12.95" customHeight="1" x14ac:dyDescent="0.2">
      <c r="C200" s="36"/>
      <c r="D200" s="36"/>
    </row>
    <row r="201" spans="3:4" s="8" customFormat="1" ht="12.95" customHeight="1" x14ac:dyDescent="0.2">
      <c r="C201" s="36"/>
      <c r="D201" s="36"/>
    </row>
    <row r="202" spans="3:4" s="8" customFormat="1" ht="12.95" customHeight="1" x14ac:dyDescent="0.2">
      <c r="C202" s="36"/>
      <c r="D202" s="36"/>
    </row>
    <row r="203" spans="3:4" s="8" customFormat="1" ht="12.95" customHeight="1" x14ac:dyDescent="0.2">
      <c r="C203" s="36"/>
      <c r="D203" s="36"/>
    </row>
    <row r="204" spans="3:4" s="8" customFormat="1" ht="12.95" customHeight="1" x14ac:dyDescent="0.2">
      <c r="C204" s="36"/>
      <c r="D204" s="36"/>
    </row>
    <row r="205" spans="3:4" s="8" customFormat="1" ht="12.95" customHeight="1" x14ac:dyDescent="0.2">
      <c r="C205" s="36"/>
      <c r="D205" s="36"/>
    </row>
    <row r="206" spans="3:4" s="8" customFormat="1" ht="12.95" customHeight="1" x14ac:dyDescent="0.2">
      <c r="C206" s="36"/>
      <c r="D206" s="36"/>
    </row>
    <row r="207" spans="3:4" s="8" customFormat="1" ht="12.95" customHeight="1" x14ac:dyDescent="0.2">
      <c r="C207" s="36"/>
      <c r="D207" s="36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2024-01-13T06:53:40Z</dcterms:modified>
</cp:coreProperties>
</file>