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FBDE7AC-8E44-4F2F-A978-5E1EB5B75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4" i="1"/>
  <c r="F24" i="1"/>
  <c r="G24" i="1"/>
  <c r="K24" i="1" s="1"/>
  <c r="E25" i="1"/>
  <c r="F25" i="1" s="1"/>
  <c r="G25" i="1" s="1"/>
  <c r="K25" i="1" s="1"/>
  <c r="C21" i="1"/>
  <c r="E21" i="1"/>
  <c r="F21" i="1"/>
  <c r="G21" i="1"/>
  <c r="K21" i="1"/>
  <c r="E22" i="1"/>
  <c r="F22" i="1"/>
  <c r="G22" i="1" s="1"/>
  <c r="K22" i="1" s="1"/>
  <c r="E23" i="1"/>
  <c r="F23" i="1"/>
  <c r="G23" i="1"/>
  <c r="K23" i="1"/>
  <c r="Q24" i="1"/>
  <c r="Q25" i="1"/>
  <c r="Q22" i="1"/>
  <c r="Q23" i="1"/>
  <c r="F16" i="1"/>
  <c r="F17" i="1" s="1"/>
  <c r="C17" i="1"/>
  <c r="Q21" i="1"/>
  <c r="C11" i="1"/>
  <c r="C12" i="1"/>
  <c r="O26" i="1" l="1"/>
  <c r="C16" i="1"/>
  <c r="D18" i="1" s="1"/>
  <c r="O22" i="1"/>
  <c r="C15" i="1"/>
  <c r="F18" i="1" s="1"/>
  <c r="O25" i="1"/>
  <c r="O24" i="1"/>
  <c r="O21" i="1"/>
  <c r="O23" i="1"/>
  <c r="C18" i="1" l="1"/>
  <c r="F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<sst xmlns="http://schemas.openxmlformats.org/spreadsheetml/2006/main" count="64" uniqueCount="53">
  <si>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</si>
  <si>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</si>
  <si>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</si>
  <si>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</si>
  <si>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</si>
  <si>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</si>
  <si>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</si>
  <si>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</si>
  <si>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</si>
  <si>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</si>
  <si>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</si>
  <si>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</si>
  <si>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</si>
  <si>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</si>
  <si>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</si>
  <si>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</si>
  <si>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</si>
  <si>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</si>
  <si>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</si>
  <si>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</si>
  <si>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</si>
  <si>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</si>
  <si>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</si>
  <si>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</si>
  <si>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</si>
  <si>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</si>
  <si>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</si>
  <si>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</si>
  <si>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</si>
  <si>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</si>
  <si>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</si>
  <si>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</si>
  <si>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</si>
  <si>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</si>
  <si>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</si>
  <si>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</si>
  <si>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</si>
  <si>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</si>
  <si>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</si>
  <si>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</si>
  <si>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</si>
  <si>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V0352 Cam</t>
  </si>
  <si>
    <t>2013a</t>
  </si>
  <si>
    <t>G4329-0430</t>
  </si>
  <si>
    <t>EW</t>
  </si>
  <si>
    <t>V0352 Cam / GSC 4329-0430</t>
  </si>
  <si>
    <t>GCVS</t>
  </si>
  <si>
    <t>IBVS 6149</t>
  </si>
  <si>
    <t>I</t>
  </si>
  <si>
    <t>OEJV 0211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</si>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</sst>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V0352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2F-4557-B467-BFFAAFCF92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2F-4557-B467-BFFAAFCF92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2F-4557-B467-BFFAAFCF92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4.7947500002919696E-2</c:v>
                </c:pt>
                <c:pt idx="2">
                  <c:v>4.2264000003342517E-2</c:v>
                </c:pt>
                <c:pt idx="3">
                  <c:v>7.5514000200200826E-2</c:v>
                </c:pt>
                <c:pt idx="4">
                  <c:v>7.4418000236619264E-2</c:v>
                </c:pt>
                <c:pt idx="5">
                  <c:v>-7.7320500000496395E-2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2F-4557-B467-BFFAAFCF92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2F-4557-B467-BFFAAFCF92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2F-4557-B467-BFFAAFCF92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2F-4557-B467-BFFAAFCF92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4.610198185683223E-2</c:v>
                </c:pt>
                <c:pt idx="1">
                  <c:v>3.084987190964544E-2</c:v>
                </c:pt>
                <c:pt idx="2">
                  <c:v>3.0848535763351337E-2</c:v>
                </c:pt>
                <c:pt idx="3">
                  <c:v>2.1602403408157944E-2</c:v>
                </c:pt>
                <c:pt idx="4">
                  <c:v>2.1554302141570232E-2</c:v>
                </c:pt>
                <c:pt idx="5">
                  <c:v>1.1865905363028714E-2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2F-4557-B467-BFFAAFCF925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5707.5</c:v>
                </c:pt>
                <c:pt idx="2">
                  <c:v>5708</c:v>
                </c:pt>
                <c:pt idx="3">
                  <c:v>9168</c:v>
                </c:pt>
                <c:pt idx="4">
                  <c:v>9186</c:v>
                </c:pt>
                <c:pt idx="5">
                  <c:v>12811.5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2F-4557-B467-BFFAAFCF9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537384"/>
        <c:axId val="1"/>
      </c:scatterChart>
      <c:valAx>
        <c:axId val="74653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53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70B4F0-4EA2-8BB5-54F0-C71AA0927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4.2819000000000003</v>
      </c>
      <c r="L1" s="39">
        <v>68.471829999999997</v>
      </c>
      <c r="M1" s="40">
        <v>54507.288399999998</v>
      </c>
      <c r="N1" s="40">
        <v>0.38896700000000001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54507.288</v>
      </c>
      <c r="D4" s="28">
        <v>0.38896700000000001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0">
        <v>54507.288399999998</v>
      </c>
      <c r="D7" s="29" t="s">
        <v>46</v>
      </c>
    </row>
    <row r="8" spans="1:15" x14ac:dyDescent="0.2">
      <c r="A8" t="s">
        <v>3</v>
      </c>
      <c r="C8" s="50">
        <v>0.38896700000000001</v>
      </c>
      <c r="D8" s="29" t="s">
        <v>46</v>
      </c>
    </row>
    <row r="9" spans="1:15" x14ac:dyDescent="0.2">
      <c r="A9" s="24" t="s">
        <v>32</v>
      </c>
      <c r="C9" s="25">
        <v>21</v>
      </c>
      <c r="D9" s="22" t="s">
        <v>51</v>
      </c>
      <c r="E9" s="23" t="s">
        <v>52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4.610198185683223E-2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-2.6722925882061831E-6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59490.356504241507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0.38896432770741179</v>
      </c>
      <c r="E16" s="14" t="s">
        <v>30</v>
      </c>
      <c r="F16" s="33">
        <f ca="1">NOW()+15018.5+$C$5/24</f>
        <v>60324.803097337957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14957.5</v>
      </c>
    </row>
    <row r="18" spans="1:21" ht="14.25" thickTop="1" thickBot="1" x14ac:dyDescent="0.25">
      <c r="A18" s="16" t="s">
        <v>5</v>
      </c>
      <c r="B18" s="10"/>
      <c r="C18" s="19">
        <f ca="1">+C15</f>
        <v>59490.356504241507</v>
      </c>
      <c r="D18" s="20">
        <f ca="1">+C16</f>
        <v>0.38896432770741179</v>
      </c>
      <c r="E18" s="14" t="s">
        <v>36</v>
      </c>
      <c r="F18" s="23">
        <f ca="1">ROUND(2*(F16-$C$15)/$C$16,0)/2+F15</f>
        <v>2146.5</v>
      </c>
    </row>
    <row r="19" spans="1:21" ht="13.5" thickTop="1" x14ac:dyDescent="0.2">
      <c r="E19" s="14" t="s">
        <v>31</v>
      </c>
      <c r="F19" s="18">
        <f ca="1">+$C$15+$C$16*F18-15018.5-$C$5/24</f>
        <v>45307.1642669988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f>C$7</f>
        <v>54507.288399999998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 t="shared" ref="K21:K26" si="3">+G21</f>
        <v>0</v>
      </c>
      <c r="O21">
        <f t="shared" ref="O21:O26" ca="1" si="4">+C$11+C$12*$F21</f>
        <v>4.610198185683223E-2</v>
      </c>
      <c r="Q21" s="2">
        <f t="shared" ref="Q21:Q26" si="5">+C21-15018.5</f>
        <v>39488.788399999998</v>
      </c>
    </row>
    <row r="22" spans="1:21" x14ac:dyDescent="0.2">
      <c r="A22" s="42" t="s">
        <v>47</v>
      </c>
      <c r="B22" s="43" t="s">
        <v>48</v>
      </c>
      <c r="C22" s="42">
        <v>56727.3655</v>
      </c>
      <c r="D22" s="42">
        <v>2.5999999999999999E-3</v>
      </c>
      <c r="E22">
        <f t="shared" si="0"/>
        <v>5707.6232688120126</v>
      </c>
      <c r="F22">
        <f t="shared" si="1"/>
        <v>5707.5</v>
      </c>
      <c r="G22">
        <f t="shared" si="2"/>
        <v>4.7947500002919696E-2</v>
      </c>
      <c r="K22">
        <f t="shared" si="3"/>
        <v>4.7947500002919696E-2</v>
      </c>
      <c r="O22">
        <f t="shared" ca="1" si="4"/>
        <v>3.084987190964544E-2</v>
      </c>
      <c r="Q22" s="2">
        <f t="shared" si="5"/>
        <v>41708.8655</v>
      </c>
    </row>
    <row r="23" spans="1:21" x14ac:dyDescent="0.2">
      <c r="A23" s="42" t="s">
        <v>47</v>
      </c>
      <c r="B23" s="43" t="s">
        <v>48</v>
      </c>
      <c r="C23" s="42">
        <v>56727.554300000003</v>
      </c>
      <c r="D23" s="42">
        <v>2.0999999999999999E-3</v>
      </c>
      <c r="E23">
        <f t="shared" si="0"/>
        <v>5708.1086570326161</v>
      </c>
      <c r="F23">
        <f t="shared" si="1"/>
        <v>5708</v>
      </c>
      <c r="G23">
        <f t="shared" si="2"/>
        <v>4.2264000003342517E-2</v>
      </c>
      <c r="K23">
        <f t="shared" si="3"/>
        <v>4.2264000003342517E-2</v>
      </c>
      <c r="O23">
        <f t="shared" ca="1" si="4"/>
        <v>3.0848535763351337E-2</v>
      </c>
      <c r="Q23" s="2">
        <f t="shared" si="5"/>
        <v>41709.054300000003</v>
      </c>
    </row>
    <row r="24" spans="1:21" x14ac:dyDescent="0.2">
      <c r="A24" s="44" t="s">
        <v>49</v>
      </c>
      <c r="B24" s="45" t="s">
        <v>48</v>
      </c>
      <c r="C24" s="46">
        <v>58073.413370000198</v>
      </c>
      <c r="D24" s="46">
        <v>2.9999999999999997E-4</v>
      </c>
      <c r="E24">
        <f t="shared" si="0"/>
        <v>9168.1941398632807</v>
      </c>
      <c r="F24">
        <f t="shared" si="1"/>
        <v>9168</v>
      </c>
      <c r="G24">
        <f t="shared" si="2"/>
        <v>7.5514000200200826E-2</v>
      </c>
      <c r="K24">
        <f t="shared" si="3"/>
        <v>7.5514000200200826E-2</v>
      </c>
      <c r="O24">
        <f t="shared" ca="1" si="4"/>
        <v>2.1602403408157944E-2</v>
      </c>
      <c r="Q24" s="2">
        <f t="shared" si="5"/>
        <v>43054.913370000198</v>
      </c>
    </row>
    <row r="25" spans="1:21" x14ac:dyDescent="0.2">
      <c r="A25" s="44" t="s">
        <v>49</v>
      </c>
      <c r="B25" s="45" t="s">
        <v>48</v>
      </c>
      <c r="C25" s="46">
        <v>58080.413680000231</v>
      </c>
      <c r="D25" s="46">
        <v>2.9999999999999997E-4</v>
      </c>
      <c r="E25">
        <f t="shared" si="0"/>
        <v>9186.191322143608</v>
      </c>
      <c r="F25">
        <f t="shared" si="1"/>
        <v>9186</v>
      </c>
      <c r="G25">
        <f t="shared" si="2"/>
        <v>7.4418000236619264E-2</v>
      </c>
      <c r="K25">
        <f t="shared" si="3"/>
        <v>7.4418000236619264E-2</v>
      </c>
      <c r="O25">
        <f t="shared" ca="1" si="4"/>
        <v>2.1554302141570232E-2</v>
      </c>
      <c r="Q25" s="2">
        <f t="shared" si="5"/>
        <v>43061.913680000231</v>
      </c>
    </row>
    <row r="26" spans="1:21" x14ac:dyDescent="0.2">
      <c r="A26" s="47" t="s">
        <v>50</v>
      </c>
      <c r="B26" s="48" t="s">
        <v>48</v>
      </c>
      <c r="C26" s="49">
        <v>59490.461799999997</v>
      </c>
      <c r="D26" s="47">
        <v>1.9E-3</v>
      </c>
      <c r="E26">
        <f t="shared" si="0"/>
        <v>12811.301215784371</v>
      </c>
      <c r="F26">
        <f t="shared" si="1"/>
        <v>12811.5</v>
      </c>
      <c r="G26">
        <f t="shared" si="2"/>
        <v>-7.7320500000496395E-2</v>
      </c>
      <c r="K26">
        <f t="shared" si="3"/>
        <v>-7.7320500000496395E-2</v>
      </c>
      <c r="O26">
        <f t="shared" ca="1" si="4"/>
        <v>1.1865905363028714E-2</v>
      </c>
      <c r="Q26" s="2">
        <f t="shared" si="5"/>
        <v>44471.961799999997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2024-01-15T06:16:27Z</dcterms:modified>
</cp:coreProperties>
</file>