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1FA84C5-3A5B-4B7B-A304-D20ACCA7F5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C9" i="1"/>
  <c r="D9" i="1"/>
  <c r="Q22" i="1"/>
  <c r="F16" i="1"/>
  <c r="F17" i="1" s="1"/>
  <c r="E21" i="1"/>
  <c r="F21" i="1"/>
  <c r="G21" i="1"/>
  <c r="I21" i="1"/>
  <c r="C17" i="1"/>
  <c r="Q21" i="1"/>
  <c r="C12" i="1"/>
  <c r="C11" i="1"/>
  <c r="O22" i="1" l="1"/>
  <c r="O21" i="1"/>
  <c r="C15" i="1"/>
  <c r="C18" i="1" s="1"/>
  <c r="C16" i="1"/>
  <c r="D18" i="1" s="1"/>
  <c r="F18" i="1" l="1"/>
  <c r="F19" i="1" s="1"/>
</calcChain>
</file>

<file path=xl/sharedStrings.xml><?xml version="1.0" encoding="utf-8"?>
<sst xmlns="http://schemas.openxmlformats.org/spreadsheetml/2006/main" count="50" uniqueCount="46">
  <si>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</si>
  <si>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</si>
  <si>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</si>
  <si>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</si>
  <si>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</si>
  <si>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</si>
  <si>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</si>
  <si>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</si>
  <si>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</si>
  <si>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</si>
  <si>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</si>
  <si>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</si>
  <si>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</si>
  <si>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</si>
  <si>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</si>
  <si>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</si>
  <si>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</si>
  <si>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</si>
  <si>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</si>
  <si>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</si>
  <si>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</si>
  <si>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</si>
  <si>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</si>
  <si>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</si>
  <si>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</si>
  <si>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</si>
  <si>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</si>
  <si>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</si>
  <si>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</si>
  <si>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</si>
  <si>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</si>
  <si>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</si>
  <si>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</si>
  <si>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</si>
  <si>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</si>
  <si>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</si>
  <si>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0083</t>
  </si>
  <si>
    <t>not avail.</t>
  </si>
  <si>
    <t>EA</t>
  </si>
  <si>
    <t>IBVS 5960</t>
  </si>
  <si>
    <t>II</t>
  </si>
  <si>
    <t>V0421 Cam / GSC 4533-0110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</si>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</sst>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V0421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40055632823365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8F-4B00-95DD-51FDCB1DC9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8F-4B00-95DD-51FDCB1DC9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8F-4B00-95DD-51FDCB1DC9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8.6354999803006649E-2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8F-4B00-95DD-51FDCB1DC9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8F-4B00-95DD-51FDCB1DC9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8F-4B00-95DD-51FDCB1DC9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8F-4B00-95DD-51FDCB1DC9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8.6354999803006649E-2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8F-4B00-95DD-51FDCB1D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125288"/>
        <c:axId val="1"/>
      </c:scatterChart>
      <c:valAx>
        <c:axId val="573125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12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677329624478442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666750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D50D58-7A07-C868-97CB-1DB887A84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23</v>
      </c>
      <c r="B2" t="s">
        <v>38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37</v>
      </c>
      <c r="D4" s="9" t="s">
        <v>37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v>51593.737000000197</v>
      </c>
      <c r="D7" s="28" t="s">
        <v>36</v>
      </c>
    </row>
    <row r="8" spans="1:6" x14ac:dyDescent="0.2">
      <c r="A8" t="s">
        <v>3</v>
      </c>
      <c r="C8">
        <v>2.2530299999999999</v>
      </c>
      <c r="D8" s="28" t="s">
        <v>36</v>
      </c>
    </row>
    <row r="9" spans="1:6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0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4.9303454069658378E-5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55538.878860348275</v>
      </c>
      <c r="E15" s="16" t="s">
        <v>33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2.2530793034540695</v>
      </c>
      <c r="E16" s="16" t="s">
        <v>30</v>
      </c>
      <c r="F16" s="17">
        <f ca="1">NOW()+15018.5+B5/24</f>
        <v>60325.215817129632</v>
      </c>
    </row>
    <row r="17" spans="1:17" ht="13.5" thickBot="1" x14ac:dyDescent="0.25">
      <c r="A17" s="16" t="s">
        <v>27</v>
      </c>
      <c r="B17" s="12"/>
      <c r="C17" s="12">
        <f>COUNT(C21:C2191)</f>
        <v>2</v>
      </c>
      <c r="E17" s="16" t="s">
        <v>34</v>
      </c>
      <c r="F17" s="17">
        <f ca="1">ROUND(2*(F16-$C7)/$C8,0)/2+F15</f>
        <v>3876.5</v>
      </c>
    </row>
    <row r="18" spans="1:17" ht="14.25" thickTop="1" thickBot="1" x14ac:dyDescent="0.25">
      <c r="A18" s="18" t="s">
        <v>5</v>
      </c>
      <c r="B18" s="12"/>
      <c r="C18" s="21">
        <f ca="1">+C15</f>
        <v>55538.878860348275</v>
      </c>
      <c r="D18" s="22">
        <f ca="1">+C16</f>
        <v>2.2530793034540695</v>
      </c>
      <c r="E18" s="16" t="s">
        <v>35</v>
      </c>
      <c r="F18" s="25">
        <f ca="1">ROUND(2*(F16-$C15)/$C16,0)/2+F15</f>
        <v>2125.5</v>
      </c>
    </row>
    <row r="19" spans="1:17" ht="13.5" thickTop="1" x14ac:dyDescent="0.2">
      <c r="E19" s="16" t="s">
        <v>31</v>
      </c>
      <c r="F19" s="20">
        <f ca="1">+$C7+$C8*F18-15018.5-$C5/24</f>
        <v>41364.448098333531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28" t="s">
        <v>36</v>
      </c>
      <c r="C21" s="10">
        <v>51593.737000000197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36575.237000000197</v>
      </c>
    </row>
    <row r="22" spans="1:17" x14ac:dyDescent="0.2">
      <c r="A22" s="29" t="s">
        <v>39</v>
      </c>
      <c r="B22" s="30" t="s">
        <v>40</v>
      </c>
      <c r="C22" s="31">
        <v>55540.005400000002</v>
      </c>
      <c r="D22" s="31">
        <v>2.0000000000000001E-4</v>
      </c>
      <c r="E22">
        <f>+(C22-C$7)/C$8</f>
        <v>1751.5383283843555</v>
      </c>
      <c r="F22">
        <f>ROUND(2*E22,0)/2</f>
        <v>1751.5</v>
      </c>
      <c r="G22">
        <f>+C22-(C$7+F22*C$8)</f>
        <v>8.6354999803006649E-2</v>
      </c>
      <c r="K22">
        <f>+G22</f>
        <v>8.6354999803006649E-2</v>
      </c>
      <c r="O22">
        <f ca="1">+C$11+C$12*$F22</f>
        <v>8.6354999803006649E-2</v>
      </c>
      <c r="Q22" s="2">
        <f>+C22-15018.5</f>
        <v>40521.505400000002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2024-01-15T06:40:46Z</dcterms:modified>
</cp:coreProperties>
</file>