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46895F9-A0C3-4C11-A828-BC045D3CA16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<sst xmlns="http://schemas.openxmlformats.org/spreadsheetml/2006/main" count="49" uniqueCount="48">
  <si>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</si>
  <si>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</si>
  <si>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</si>
  <si>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</si>
  <si>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</si>
  <si>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</si>
  <si>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</si>
  <si>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</si>
  <si>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</si>
  <si>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</si>
  <si>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</si>
  <si>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</si>
  <si>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</si>
  <si>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</si>
  <si>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</si>
  <si>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</si>
  <si>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</si>
  <si>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</si>
  <si>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</si>
  <si>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</si>
  <si>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</si>
  <si>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</si>
  <si>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</si>
  <si>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</si>
  <si>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</si>
  <si>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</si>
  <si>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</si>
  <si>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</si>
  <si>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</si>
  <si>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</si>
  <si>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</si>
  <si>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</si>
  <si>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</si>
  <si>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</si>
  <si>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</si>
  <si>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</si>
  <si>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</si>
  <si>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</si>
  <si>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</si>
  <si>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</si>
  <si>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</si>
  <si>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V0485 Cam / GSC 4365-0444</t>
  </si>
  <si>
    <t>G4365-0444</t>
  </si>
  <si>
    <t>EA</t>
  </si>
  <si>
    <t>OEJV 0083</t>
  </si>
  <si>
    <t>IBVS 5992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</si>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</sst>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V0485 Cam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-3.6369999797898345E-2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D-45D2-B486-3B86FA7919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ED-45D2-B486-3B86FA7919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ED-45D2-B486-3B86FA7919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ED-45D2-B486-3B86FA7919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ED-45D2-B486-3B86FA7919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ED-45D2-B486-3B86FA7919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ED-45D2-B486-3B86FA7919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-3.6369999797898345E-2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ED-45D2-B486-3B86FA7919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5990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ED-45D2-B486-3B86FA791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9408"/>
        <c:axId val="1"/>
      </c:scatterChart>
      <c:valAx>
        <c:axId val="63940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9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ACCA16-4262-B777-556D-A336ED9A0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/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51295.654999999795</v>
      </c>
      <c r="D4" s="9">
        <v>0.72254300000000005</v>
      </c>
    </row>
    <row r="6" spans="1:7" x14ac:dyDescent="0.2">
      <c r="A6" s="5" t="s">
        <v>1</v>
      </c>
    </row>
    <row r="7" spans="1:7" x14ac:dyDescent="0.2">
      <c r="A7" t="s">
        <v>2</v>
      </c>
      <c r="C7">
        <v>51295.654999999795</v>
      </c>
    </row>
    <row r="8" spans="1:7" x14ac:dyDescent="0.2">
      <c r="A8" t="s">
        <v>3</v>
      </c>
      <c r="C8">
        <v>0.72254300000000005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-6.071786276777687E-6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60326.618683101849</v>
      </c>
    </row>
    <row r="15" spans="1:7" x14ac:dyDescent="0.2">
      <c r="A15" s="14" t="s">
        <v>17</v>
      </c>
      <c r="B15" s="12"/>
      <c r="C15" s="15">
        <f ca="1">(C7+C11)+(C8+C12)*INT(MAX(F21:F3533))</f>
        <v>55623.6512</v>
      </c>
      <c r="D15" s="16" t="s">
        <v>40</v>
      </c>
      <c r="E15" s="17">
        <f ca="1">ROUND(2*(E14-$C$7)/$C$8,0)/2+E13</f>
        <v>12500</v>
      </c>
    </row>
    <row r="16" spans="1:7" x14ac:dyDescent="0.2">
      <c r="A16" s="18" t="s">
        <v>4</v>
      </c>
      <c r="B16" s="12"/>
      <c r="C16" s="19">
        <f ca="1">+C8+C12</f>
        <v>0.72253692821372328</v>
      </c>
      <c r="D16" s="16" t="s">
        <v>33</v>
      </c>
      <c r="E16" s="26">
        <f ca="1">ROUND(2*(E14-$C$15)/$C$16,0)/2+E13</f>
        <v>6510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45309.262436004676</v>
      </c>
    </row>
    <row r="18" spans="1:18" ht="14.25" thickTop="1" thickBot="1" x14ac:dyDescent="0.25">
      <c r="A18" s="18" t="s">
        <v>5</v>
      </c>
      <c r="B18" s="12"/>
      <c r="C18" s="21">
        <f ca="1">+C15</f>
        <v>55623.6512</v>
      </c>
      <c r="D18" s="22">
        <f ca="1">+C16</f>
        <v>0.72253692821372328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51295.654999999795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36277.154999999795</v>
      </c>
    </row>
    <row r="22" spans="1:18" x14ac:dyDescent="0.2">
      <c r="A22" s="31" t="s">
        <v>45</v>
      </c>
      <c r="B22" s="32" t="s">
        <v>46</v>
      </c>
      <c r="C22" s="31">
        <v>55623.6512</v>
      </c>
      <c r="D22" s="31">
        <v>4.0000000000000002E-4</v>
      </c>
      <c r="E22">
        <f>+(C22-C$7)/C$8</f>
        <v>5989.9496638957198</v>
      </c>
      <c r="F22">
        <f>ROUND(2*E22,0)/2</f>
        <v>5990</v>
      </c>
      <c r="G22">
        <f>+C22-(C$7+F22*C$8)</f>
        <v>-3.6369999797898345E-2</v>
      </c>
      <c r="H22">
        <f>+G22</f>
        <v>-3.6369999797898345E-2</v>
      </c>
      <c r="O22">
        <f ca="1">+C$11+C$12*$F22</f>
        <v>-3.6369999797898345E-2</v>
      </c>
      <c r="Q22" s="2">
        <f>+C22-15018.5</f>
        <v>40605.1512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2024-01-17T01:50:54Z</dcterms:modified>
</cp:coreProperties>
</file>