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D4FAFEF-8CCC-4D98-B5B6-7972DCF74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23" i="1"/>
  <c r="F23" i="1"/>
  <c r="G23" i="1" s="1"/>
  <c r="L23" i="1" s="1"/>
  <c r="Q23" i="1"/>
  <c r="E24" i="1"/>
  <c r="F24" i="1"/>
  <c r="G24" i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/>
  <c r="G29" i="1" s="1"/>
  <c r="L29" i="1" s="1"/>
  <c r="Q29" i="1"/>
  <c r="E30" i="1"/>
  <c r="F30" i="1"/>
  <c r="G30" i="1" s="1"/>
  <c r="L30" i="1" s="1"/>
  <c r="Q30" i="1"/>
  <c r="E31" i="1"/>
  <c r="F31" i="1"/>
  <c r="G31" i="1" s="1"/>
  <c r="L31" i="1" s="1"/>
  <c r="Q31" i="1"/>
  <c r="E32" i="1"/>
  <c r="F32" i="1"/>
  <c r="G32" i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/>
  <c r="G37" i="1" s="1"/>
  <c r="L37" i="1" s="1"/>
  <c r="Q37" i="1"/>
  <c r="E38" i="1"/>
  <c r="F38" i="1"/>
  <c r="G38" i="1" s="1"/>
  <c r="L38" i="1" s="1"/>
  <c r="Q38" i="1"/>
  <c r="E39" i="1"/>
  <c r="F39" i="1"/>
  <c r="G39" i="1" s="1"/>
  <c r="L39" i="1" s="1"/>
  <c r="Q39" i="1"/>
  <c r="E40" i="1"/>
  <c r="F40" i="1"/>
  <c r="G40" i="1"/>
  <c r="L40" i="1" s="1"/>
  <c r="Q40" i="1"/>
  <c r="E22" i="1"/>
  <c r="F22" i="1" s="1"/>
  <c r="G22" i="1" s="1"/>
  <c r="K22" i="1" s="1"/>
  <c r="Q22" i="1"/>
  <c r="D9" i="1"/>
  <c r="E21" i="1"/>
  <c r="F21" i="1"/>
  <c r="G21" i="1" s="1"/>
  <c r="I21" i="1" s="1"/>
  <c r="E9" i="1"/>
  <c r="F14" i="1"/>
  <c r="C17" i="1"/>
  <c r="Q21" i="1"/>
  <c r="C11" i="1"/>
  <c r="C12" i="1"/>
  <c r="O41" i="1" l="1"/>
  <c r="O30" i="1"/>
  <c r="O33" i="1"/>
  <c r="O39" i="1"/>
  <c r="O34" i="1"/>
  <c r="O37" i="1"/>
  <c r="O28" i="1"/>
  <c r="O31" i="1"/>
  <c r="O27" i="1"/>
  <c r="O25" i="1"/>
  <c r="O40" i="1"/>
  <c r="O35" i="1"/>
  <c r="O36" i="1"/>
  <c r="O23" i="1"/>
  <c r="O26" i="1"/>
  <c r="O38" i="1"/>
  <c r="O24" i="1"/>
  <c r="O22" i="1"/>
  <c r="C15" i="1"/>
  <c r="O32" i="1"/>
  <c r="O21" i="1"/>
  <c r="O29" i="1"/>
  <c r="C16" i="1"/>
  <c r="D18" i="1" s="1"/>
  <c r="F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<sst xmlns="http://schemas.openxmlformats.org/spreadsheetml/2006/main" count="116" uniqueCount="59">
  <si>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</si>
  <si>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</si>
  <si>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</si>
  <si>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</si>
  <si>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</si>
  <si>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</si>
  <si>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</si>
  <si>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</si>
  <si>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</si>
  <si>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</si>
  <si>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</si>
  <si>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</si>
  <si>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</si>
  <si>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</si>
  <si>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</si>
  <si>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</si>
  <si>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</si>
  <si>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</si>
  <si>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</si>
  <si>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</si>
  <si>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</si>
  <si>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</si>
  <si>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</si>
  <si>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</si>
  <si>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</si>
  <si>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</si>
  <si>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</si>
  <si>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</si>
  <si>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</si>
  <si>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</si>
  <si>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</si>
  <si>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</si>
  <si>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</si>
  <si>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</si>
  <si>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</si>
  <si>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</si>
  <si>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</si>
  <si>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</si>
  <si>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</si>
  <si>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</si>
  <si>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</si>
  <si>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V0462 Car</t>
  </si>
  <si>
    <t>G8570-0695</t>
  </si>
  <si>
    <t>EB</t>
  </si>
  <si>
    <t>pr_0</t>
  </si>
  <si>
    <t>B3Vn...</t>
  </si>
  <si>
    <t>V0462 Car / GSC 8570-0695</t>
  </si>
  <si>
    <t>as of 2019-07-04</t>
  </si>
  <si>
    <t>GCVS</t>
  </si>
  <si>
    <t>TESS/RAA/BAJ</t>
  </si>
  <si>
    <t>II</t>
  </si>
  <si>
    <t>TESS</t>
  </si>
  <si>
    <t>BMGA</t>
  </si>
  <si>
    <t>VSS SEB Gp</t>
  </si>
  <si>
    <t>VSX</t>
  </si>
  <si>
    <t>6.68-6.84</t>
  </si>
  <si>
    <t>Next ToM-P</t>
  </si>
  <si>
    <t>Next ToM-S</t>
  </si>
  <si>
    <t xml:space="preserve">Mag 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</si>
</sst>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0"/>
    <numFmt numFmtId="166" formatCode="0.00000"/>
    <numFmt numFmtId="167" formatCode="0.00000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 Unicode MS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5" borderId="5" xfId="0" applyFont="1" applyFill="1" applyBorder="1" applyAlignment="1">
      <alignment vertical="center"/>
    </xf>
    <xf numFmtId="0" fontId="19" fillId="0" borderId="11" xfId="0" applyFont="1" applyBorder="1" applyAlignment="1"/>
    <xf numFmtId="0" fontId="0" fillId="0" borderId="12" xfId="0" applyBorder="1" applyAlignment="1">
      <alignment horizontal="center"/>
    </xf>
    <xf numFmtId="0" fontId="20" fillId="0" borderId="0" xfId="0" applyFont="1" applyAlignment="1"/>
    <xf numFmtId="0" fontId="18" fillId="0" borderId="0" xfId="41" applyFont="1" applyAlignment="1">
      <alignment horizontal="left"/>
    </xf>
    <xf numFmtId="0" fontId="18" fillId="0" borderId="0" xfId="41" applyFont="1" applyAlignment="1">
      <alignment horizontal="center"/>
    </xf>
    <xf numFmtId="0" fontId="35" fillId="0" borderId="0" xfId="0" applyFont="1" applyAlignment="1"/>
    <xf numFmtId="0" fontId="3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/>
    <xf numFmtId="0" fontId="6" fillId="0" borderId="0" xfId="0" applyFont="1" applyAlignment="1"/>
    <xf numFmtId="165" fontId="36" fillId="0" borderId="0" xfId="0" applyNumberFormat="1" applyFont="1" applyAlignment="1" applyProtection="1">
      <alignment horizontal="left"/>
      <protection locked="0"/>
    </xf>
    <xf numFmtId="166" fontId="35" fillId="0" borderId="0" xfId="0" applyNumberFormat="1" applyFont="1" applyAlignment="1">
      <alignment horizontal="left"/>
    </xf>
    <xf numFmtId="167" fontId="36" fillId="0" borderId="0" xfId="0" applyNumberFormat="1" applyFont="1" applyAlignment="1" applyProtection="1">
      <alignment horizontal="left" vertical="center" wrapText="1"/>
      <protection locked="0"/>
    </xf>
    <xf numFmtId="167" fontId="3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6" fillId="26" borderId="13" xfId="0" applyFont="1" applyFill="1" applyBorder="1" applyAlignment="1">
      <alignment horizontal="right" vertical="center"/>
    </xf>
    <xf numFmtId="0" fontId="6" fillId="26" borderId="1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right" vertical="top"/>
    </xf>
    <xf numFmtId="0" fontId="13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22" fontId="9" fillId="0" borderId="16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top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V0462 Car - O-C Diagr.</a:t>
            </a:r>
          </a:p>
        </c:rich>
      </c:tx>
      <c:layout>
        <c:manualLayout>
          <c:xMode val="edge"/>
          <c:yMode val="edge"/>
          <c:x val="0.36992481203007521"/>
          <c:y val="3.5294261686676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117667333506626"/>
          <c:w val="0.8255639097744360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87-4ECB-9977-D51A488DB3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87-4ECB-9977-D51A488DB3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7-4ECB-9977-D51A488DB3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9.5910000003641471E-2</c:v>
                </c:pt>
                <c:pt idx="20">
                  <c:v>8.3180001747678034E-3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87-4ECB-9977-D51A488DB3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-4.5154444240324665E-2</c:v>
                </c:pt>
                <c:pt idx="3">
                  <c:v>-4.7756302657944616E-2</c:v>
                </c:pt>
                <c:pt idx="4">
                  <c:v>-4.5644105979590677E-2</c:v>
                </c:pt>
                <c:pt idx="5">
                  <c:v>-4.5074797992128879E-2</c:v>
                </c:pt>
                <c:pt idx="6">
                  <c:v>-4.5950478917802684E-2</c:v>
                </c:pt>
                <c:pt idx="7">
                  <c:v>-4.4979518046602607E-2</c:v>
                </c:pt>
                <c:pt idx="8">
                  <c:v>-4.6379062143387273E-2</c:v>
                </c:pt>
                <c:pt idx="9">
                  <c:v>-4.5179008957347833E-2</c:v>
                </c:pt>
                <c:pt idx="10">
                  <c:v>-4.5809375566022936E-2</c:v>
                </c:pt>
                <c:pt idx="11">
                  <c:v>-4.6598194807302207E-2</c:v>
                </c:pt>
                <c:pt idx="12">
                  <c:v>-4.6857236804498825E-2</c:v>
                </c:pt>
                <c:pt idx="13">
                  <c:v>-4.5328007188800257E-2</c:v>
                </c:pt>
                <c:pt idx="14">
                  <c:v>-4.6024347328057047E-2</c:v>
                </c:pt>
                <c:pt idx="15">
                  <c:v>-4.6913110512832645E-2</c:v>
                </c:pt>
                <c:pt idx="16">
                  <c:v>-4.6890220932255033E-2</c:v>
                </c:pt>
                <c:pt idx="17">
                  <c:v>-4.6999923004477751E-2</c:v>
                </c:pt>
                <c:pt idx="18">
                  <c:v>-4.643393203150481E-2</c:v>
                </c:pt>
                <c:pt idx="19">
                  <c:v>-4.7040030432981439E-2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87-4ECB-9977-D51A488DB3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87-4ECB-9977-D51A488DB3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87-4ECB-9977-D51A488DB3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-3.0308201922890424E-3</c:v>
                </c:pt>
                <c:pt idx="1">
                  <c:v>-3.4884881801020985E-2</c:v>
                </c:pt>
                <c:pt idx="2">
                  <c:v>-3.5873393467601142E-2</c:v>
                </c:pt>
                <c:pt idx="3">
                  <c:v>-3.5875210584635296E-2</c:v>
                </c:pt>
                <c:pt idx="4">
                  <c:v>-3.5902467340147619E-2</c:v>
                </c:pt>
                <c:pt idx="5">
                  <c:v>-3.5904284457181773E-2</c:v>
                </c:pt>
                <c:pt idx="6">
                  <c:v>-3.5946078148967331E-2</c:v>
                </c:pt>
                <c:pt idx="7">
                  <c:v>-3.5947895266001485E-2</c:v>
                </c:pt>
                <c:pt idx="8">
                  <c:v>-3.5956980851172257E-2</c:v>
                </c:pt>
                <c:pt idx="9">
                  <c:v>-3.5958797968206412E-2</c:v>
                </c:pt>
                <c:pt idx="10">
                  <c:v>-3.5989688957787043E-2</c:v>
                </c:pt>
                <c:pt idx="11">
                  <c:v>-3.5991506074821197E-2</c:v>
                </c:pt>
                <c:pt idx="12">
                  <c:v>-3.6033299766606755E-2</c:v>
                </c:pt>
                <c:pt idx="13">
                  <c:v>-3.6035116883640909E-2</c:v>
                </c:pt>
                <c:pt idx="14">
                  <c:v>-3.6044202468811681E-2</c:v>
                </c:pt>
                <c:pt idx="15">
                  <c:v>-3.6046019585845836E-2</c:v>
                </c:pt>
                <c:pt idx="16">
                  <c:v>-3.6076910575426467E-2</c:v>
                </c:pt>
                <c:pt idx="17">
                  <c:v>-3.6078727692460622E-2</c:v>
                </c:pt>
                <c:pt idx="18">
                  <c:v>-3.611688715017787E-2</c:v>
                </c:pt>
                <c:pt idx="19">
                  <c:v>-3.6118704267212025E-2</c:v>
                </c:pt>
                <c:pt idx="20">
                  <c:v>-4.0972223865439236E-2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87-4ECB-9977-D51A488DB3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87-4ECB-9977-D51A488D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64152"/>
        <c:axId val="1"/>
      </c:scatterChart>
      <c:valAx>
        <c:axId val="531764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11897492405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14546651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764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5306811138404"/>
          <c:w val="0.7142857142857143"/>
          <c:h val="5.88235654216692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56635D8-25D5-1262-8762-BBA030EDA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4.85546875" customWidth="1"/>
    <col min="3" max="3" width="18.5703125" customWidth="1"/>
    <col min="4" max="4" width="13.285156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2" max="22" width="15.7109375" customWidth="1"/>
  </cols>
  <sheetData>
    <row r="1" spans="1:22" ht="20.25">
      <c r="A1" s="1" t="s">
        <v>46</v>
      </c>
      <c r="F1" s="27" t="s">
        <v>41</v>
      </c>
      <c r="G1" s="28">
        <v>2013</v>
      </c>
      <c r="H1" s="29"/>
      <c r="I1" s="30" t="s">
        <v>42</v>
      </c>
      <c r="J1" s="31" t="s">
        <v>41</v>
      </c>
      <c r="K1" s="32">
        <v>8.0215499999999995</v>
      </c>
      <c r="L1" s="33">
        <v>-55.322600000000001</v>
      </c>
      <c r="M1" s="34">
        <v>48500.546999999999</v>
      </c>
      <c r="N1" s="34">
        <v>1.1056859999999999</v>
      </c>
      <c r="O1" s="35" t="s">
        <v>43</v>
      </c>
      <c r="P1" s="33">
        <v>6.68</v>
      </c>
      <c r="Q1" s="33">
        <v>6.84</v>
      </c>
      <c r="R1" s="36" t="s">
        <v>44</v>
      </c>
      <c r="S1" s="35" t="s">
        <v>45</v>
      </c>
      <c r="V1" s="45"/>
    </row>
    <row r="2" spans="1:22" ht="12.95" customHeight="1">
      <c r="A2" t="s">
        <v>25</v>
      </c>
      <c r="B2" t="s">
        <v>43</v>
      </c>
      <c r="C2" s="26"/>
      <c r="D2" s="3"/>
      <c r="V2" s="42"/>
    </row>
    <row r="3" spans="1:22" ht="12.95" customHeight="1" thickBot="1">
      <c r="V3" s="45"/>
    </row>
    <row r="4" spans="1:22" ht="12.95" customHeight="1" thickBot="1">
      <c r="A4" s="5" t="s">
        <v>2</v>
      </c>
      <c r="C4" s="37">
        <v>48500.546999999999</v>
      </c>
      <c r="D4" s="38">
        <v>1.1056859999999999</v>
      </c>
      <c r="E4" s="39" t="s">
        <v>47</v>
      </c>
    </row>
    <row r="5" spans="1:22" ht="12.95" customHeight="1">
      <c r="A5" s="9" t="s">
        <v>29</v>
      </c>
      <c r="B5" s="10"/>
      <c r="C5" s="11">
        <v>-9.5</v>
      </c>
      <c r="D5" s="10" t="s">
        <v>30</v>
      </c>
      <c r="E5" s="10"/>
    </row>
    <row r="6" spans="1:22" ht="12.95" customHeight="1">
      <c r="A6" s="5" t="s">
        <v>3</v>
      </c>
    </row>
    <row r="7" spans="1:22" ht="12.95" customHeight="1">
      <c r="A7" t="s">
        <v>4</v>
      </c>
      <c r="C7" s="50">
        <v>48500.546999999999</v>
      </c>
      <c r="D7" s="25" t="s">
        <v>54</v>
      </c>
    </row>
    <row r="8" spans="1:22" ht="12.95" customHeight="1">
      <c r="A8" t="s">
        <v>5</v>
      </c>
      <c r="C8" s="50">
        <v>1.1056859999999999</v>
      </c>
      <c r="D8" s="25" t="s">
        <v>54</v>
      </c>
    </row>
    <row r="9" spans="1:22" ht="12.95" customHeight="1">
      <c r="A9" s="22" t="s">
        <v>32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22" ht="12.95" customHeight="1" thickBot="1">
      <c r="A10" s="10"/>
      <c r="B10" s="10"/>
      <c r="C10" s="4" t="s">
        <v>21</v>
      </c>
      <c r="D10" s="4" t="s">
        <v>22</v>
      </c>
      <c r="E10" s="10"/>
    </row>
    <row r="11" spans="1:22" ht="12.95" customHeight="1">
      <c r="A11" s="10" t="s">
        <v>17</v>
      </c>
      <c r="B11" s="10"/>
      <c r="C11" s="19">
        <f ca="1">INTERCEPT(INDIRECT($E$9):G992,INDIRECT($D$9):F992)</f>
        <v>-3.0308201922890424E-3</v>
      </c>
      <c r="D11" s="3"/>
      <c r="E11" s="10"/>
    </row>
    <row r="12" spans="1:22" ht="12.95" customHeight="1">
      <c r="A12" s="10" t="s">
        <v>18</v>
      </c>
      <c r="B12" s="10"/>
      <c r="C12" s="19">
        <f ca="1">SLOPE(INDIRECT($E$9):G992,INDIRECT($D$9):F992)</f>
        <v>-3.6342340683094057E-6</v>
      </c>
      <c r="D12" s="3"/>
      <c r="E12" s="51" t="s">
        <v>58</v>
      </c>
      <c r="F12" s="52" t="s">
        <v>55</v>
      </c>
    </row>
    <row r="13" spans="1:22" ht="12.95" customHeight="1">
      <c r="A13" s="10" t="s">
        <v>20</v>
      </c>
      <c r="B13" s="10"/>
      <c r="C13" s="3" t="s">
        <v>15</v>
      </c>
      <c r="E13" s="53" t="s">
        <v>34</v>
      </c>
      <c r="F13" s="54">
        <v>1</v>
      </c>
    </row>
    <row r="14" spans="1:22" ht="12.95" customHeight="1">
      <c r="A14" s="10"/>
      <c r="B14" s="10"/>
      <c r="C14" s="10"/>
      <c r="E14" s="53" t="s">
        <v>31</v>
      </c>
      <c r="F14" s="55">
        <f ca="1">NOW()+15018.5+$C$5/24</f>
        <v>60518.622388194439</v>
      </c>
    </row>
    <row r="15" spans="1:22" ht="12.95" customHeight="1">
      <c r="A15" s="12" t="s">
        <v>19</v>
      </c>
      <c r="B15" s="10"/>
      <c r="C15" s="13">
        <f ca="1">(C7+C11)+(C8+C12)*INT(MAX(F21:F3533))</f>
        <v>60043.867867776135</v>
      </c>
      <c r="E15" s="53" t="s">
        <v>35</v>
      </c>
      <c r="F15" s="55">
        <f ca="1">ROUND(2*(F14-$C$7)/$C$8,0)/2+F13</f>
        <v>10870.5</v>
      </c>
    </row>
    <row r="16" spans="1:22" ht="12.95" customHeight="1">
      <c r="A16" s="15" t="s">
        <v>6</v>
      </c>
      <c r="B16" s="10"/>
      <c r="C16" s="16">
        <f ca="1">+C8+C12</f>
        <v>1.1056823657659316</v>
      </c>
      <c r="E16" s="53" t="s">
        <v>36</v>
      </c>
      <c r="F16" s="56">
        <f ca="1">ROUND(2*(F14-$C$15)/$C$16,0)/2+F13</f>
        <v>430.5</v>
      </c>
    </row>
    <row r="17" spans="1:22" ht="12.95" customHeight="1" thickBot="1">
      <c r="A17" s="14" t="s">
        <v>28</v>
      </c>
      <c r="B17" s="10"/>
      <c r="C17" s="10">
        <f>COUNT(C21:C2191)</f>
        <v>21</v>
      </c>
      <c r="E17" s="53" t="s">
        <v>56</v>
      </c>
      <c r="F17" s="57">
        <f ca="1">+$C$15+$C$16*$F$16-15018.5-$C$5/24</f>
        <v>45501.759959571704</v>
      </c>
    </row>
    <row r="18" spans="1:22" ht="12.95" customHeight="1" thickTop="1" thickBot="1">
      <c r="A18" s="15" t="s">
        <v>7</v>
      </c>
      <c r="B18" s="10"/>
      <c r="C18" s="17">
        <f ca="1">+C15</f>
        <v>60043.867867776135</v>
      </c>
      <c r="D18" s="18">
        <f ca="1">+C16</f>
        <v>1.1056823657659316</v>
      </c>
      <c r="E18" s="59" t="s">
        <v>57</v>
      </c>
      <c r="F18" s="58">
        <f ca="1">+($C$15+$C$16*$F$16)-($C$16/2)-15018.5-$C$5/24</f>
        <v>45501.207118388818</v>
      </c>
    </row>
    <row r="19" spans="1:22" ht="12.95" customHeight="1" thickTop="1"/>
    <row r="20" spans="1:22" ht="12.95" customHeight="1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51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4" t="s">
        <v>33</v>
      </c>
    </row>
    <row r="21" spans="1:22" ht="12.95" customHeight="1">
      <c r="A21" t="s">
        <v>48</v>
      </c>
      <c r="C21" s="8">
        <v>48500.546999999999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-3.0308201922890424E-3</v>
      </c>
      <c r="Q21" s="2">
        <f>+C21-15018.5</f>
        <v>33482.046999999999</v>
      </c>
    </row>
    <row r="22" spans="1:22" ht="12.95" customHeight="1">
      <c r="A22" s="40" t="s">
        <v>0</v>
      </c>
      <c r="B22" s="41" t="s">
        <v>1</v>
      </c>
      <c r="C22" s="40">
        <v>58191.9807</v>
      </c>
      <c r="D22" s="40">
        <v>4.1999999999999997E-3</v>
      </c>
      <c r="E22">
        <f>+(C22-C$7)/C$8</f>
        <v>8765.0867425290744</v>
      </c>
      <c r="F22">
        <f>ROUND(2*E22,0)/2</f>
        <v>8765</v>
      </c>
      <c r="G22">
        <f>+C22-(C$7+F22*C$8)</f>
        <v>9.5910000003641471E-2</v>
      </c>
      <c r="K22">
        <f>+G22</f>
        <v>9.5910000003641471E-2</v>
      </c>
      <c r="O22">
        <f ca="1">+C$11+C$12*$F22</f>
        <v>-3.4884881801020985E-2</v>
      </c>
      <c r="Q22" s="2">
        <f>+C22-15018.5</f>
        <v>43173.4807</v>
      </c>
    </row>
    <row r="23" spans="1:22" ht="12.95" customHeight="1">
      <c r="A23" s="42" t="s">
        <v>49</v>
      </c>
      <c r="B23" s="43" t="s">
        <v>1</v>
      </c>
      <c r="C23" s="48">
        <v>58492.586227555759</v>
      </c>
      <c r="D23" s="49">
        <v>1.477E-3</v>
      </c>
      <c r="E23">
        <f t="shared" ref="E23:E40" si="0">+(C23-C$7)/C$8</f>
        <v>9036.9591616026264</v>
      </c>
      <c r="F23">
        <f t="shared" ref="F23:F40" si="1">ROUND(2*E23,0)/2</f>
        <v>9037</v>
      </c>
      <c r="G23">
        <f t="shared" ref="G23:G40" si="2">+C23-(C$7+F23*C$8)</f>
        <v>-4.5154444240324665E-2</v>
      </c>
      <c r="L23">
        <f t="shared" ref="L23:L40" si="3">+G23</f>
        <v>-4.5154444240324665E-2</v>
      </c>
      <c r="O23">
        <f t="shared" ref="O23:O40" ca="1" si="4">+C$11+C$12*$F23</f>
        <v>-3.5873393467601142E-2</v>
      </c>
      <c r="Q23" s="2">
        <f t="shared" ref="Q23:Q40" si="5">+C23-15018.5</f>
        <v>43474.086227555759</v>
      </c>
      <c r="V23" s="44" t="s">
        <v>53</v>
      </c>
    </row>
    <row r="24" spans="1:22" ht="12.95" customHeight="1">
      <c r="A24" s="42" t="s">
        <v>49</v>
      </c>
      <c r="B24" s="43" t="s">
        <v>50</v>
      </c>
      <c r="C24" s="48">
        <v>58493.136468697339</v>
      </c>
      <c r="D24" s="49">
        <v>1.74E-3</v>
      </c>
      <c r="E24">
        <f t="shared" si="0"/>
        <v>9037.4568084404982</v>
      </c>
      <c r="F24">
        <f t="shared" si="1"/>
        <v>9037.5</v>
      </c>
      <c r="G24">
        <f t="shared" si="2"/>
        <v>-4.7756302657944616E-2</v>
      </c>
      <c r="L24">
        <f t="shared" si="3"/>
        <v>-4.7756302657944616E-2</v>
      </c>
      <c r="O24">
        <f t="shared" ca="1" si="4"/>
        <v>-3.5875210584635296E-2</v>
      </c>
      <c r="Q24" s="2">
        <f t="shared" si="5"/>
        <v>43474.636468697339</v>
      </c>
      <c r="V24" s="44" t="s">
        <v>53</v>
      </c>
    </row>
    <row r="25" spans="1:22" ht="12.95" customHeight="1">
      <c r="A25" s="42" t="s">
        <v>49</v>
      </c>
      <c r="B25" s="43" t="s">
        <v>1</v>
      </c>
      <c r="C25" s="48">
        <v>58501.431225894019</v>
      </c>
      <c r="D25" s="49">
        <v>1.3129999999999999E-3</v>
      </c>
      <c r="E25">
        <f t="shared" si="0"/>
        <v>9044.9587187447614</v>
      </c>
      <c r="F25">
        <f t="shared" si="1"/>
        <v>9045</v>
      </c>
      <c r="G25">
        <f t="shared" si="2"/>
        <v>-4.5644105979590677E-2</v>
      </c>
      <c r="L25">
        <f t="shared" si="3"/>
        <v>-4.5644105979590677E-2</v>
      </c>
      <c r="O25">
        <f t="shared" ca="1" si="4"/>
        <v>-3.5902467340147619E-2</v>
      </c>
      <c r="Q25" s="2">
        <f t="shared" si="5"/>
        <v>43482.931225894019</v>
      </c>
      <c r="V25" s="44" t="s">
        <v>53</v>
      </c>
    </row>
    <row r="26" spans="1:22" ht="12.95" customHeight="1">
      <c r="A26" s="42" t="s">
        <v>49</v>
      </c>
      <c r="B26" s="43" t="s">
        <v>50</v>
      </c>
      <c r="C26" s="48">
        <v>58501.984638202004</v>
      </c>
      <c r="D26" s="49">
        <v>1.39E-3</v>
      </c>
      <c r="E26">
        <f t="shared" si="0"/>
        <v>9045.4592336359565</v>
      </c>
      <c r="F26">
        <f t="shared" si="1"/>
        <v>9045.5</v>
      </c>
      <c r="G26">
        <f t="shared" si="2"/>
        <v>-4.5074797992128879E-2</v>
      </c>
      <c r="L26">
        <f t="shared" si="3"/>
        <v>-4.5074797992128879E-2</v>
      </c>
      <c r="O26">
        <f t="shared" ca="1" si="4"/>
        <v>-3.5904284457181773E-2</v>
      </c>
      <c r="Q26" s="2">
        <f t="shared" si="5"/>
        <v>43483.484638202004</v>
      </c>
      <c r="V26" s="44" t="s">
        <v>53</v>
      </c>
    </row>
    <row r="27" spans="1:22" ht="12.95" customHeight="1">
      <c r="A27" s="42" t="s">
        <v>49</v>
      </c>
      <c r="B27" s="43" t="s">
        <v>1</v>
      </c>
      <c r="C27" s="48">
        <v>58514.699151521083</v>
      </c>
      <c r="D27" s="49">
        <v>1.462E-3</v>
      </c>
      <c r="E27">
        <f t="shared" si="0"/>
        <v>9056.9584416562066</v>
      </c>
      <c r="F27">
        <f t="shared" si="1"/>
        <v>9057</v>
      </c>
      <c r="G27">
        <f t="shared" si="2"/>
        <v>-4.5950478917802684E-2</v>
      </c>
      <c r="L27">
        <f t="shared" si="3"/>
        <v>-4.5950478917802684E-2</v>
      </c>
      <c r="O27">
        <f t="shared" ca="1" si="4"/>
        <v>-3.5946078148967331E-2</v>
      </c>
      <c r="Q27" s="2">
        <f t="shared" si="5"/>
        <v>43496.199151521083</v>
      </c>
      <c r="V27" s="44" t="s">
        <v>53</v>
      </c>
    </row>
    <row r="28" spans="1:22" ht="12.95" customHeight="1">
      <c r="A28" s="42" t="s">
        <v>49</v>
      </c>
      <c r="B28" s="43" t="s">
        <v>50</v>
      </c>
      <c r="C28" s="48">
        <v>58515.252965481952</v>
      </c>
      <c r="D28" s="49">
        <v>1.4779999999999999E-3</v>
      </c>
      <c r="E28">
        <f t="shared" si="0"/>
        <v>9057.4593198086568</v>
      </c>
      <c r="F28">
        <f t="shared" si="1"/>
        <v>9057.5</v>
      </c>
      <c r="G28">
        <f t="shared" si="2"/>
        <v>-4.4979518046602607E-2</v>
      </c>
      <c r="L28">
        <f t="shared" si="3"/>
        <v>-4.4979518046602607E-2</v>
      </c>
      <c r="O28">
        <f t="shared" ca="1" si="4"/>
        <v>-3.5947895266001485E-2</v>
      </c>
      <c r="Q28" s="2">
        <f t="shared" si="5"/>
        <v>43496.752965481952</v>
      </c>
      <c r="V28" s="44" t="s">
        <v>53</v>
      </c>
    </row>
    <row r="29" spans="1:22" ht="12.95" customHeight="1">
      <c r="A29" s="42" t="s">
        <v>49</v>
      </c>
      <c r="B29" s="43" t="s">
        <v>1</v>
      </c>
      <c r="C29" s="48">
        <v>58518.015780937858</v>
      </c>
      <c r="D29" s="49">
        <v>1.823E-3</v>
      </c>
      <c r="E29">
        <f t="shared" si="0"/>
        <v>9059.9580540387233</v>
      </c>
      <c r="F29">
        <f t="shared" si="1"/>
        <v>9060</v>
      </c>
      <c r="G29">
        <f t="shared" si="2"/>
        <v>-4.6379062143387273E-2</v>
      </c>
      <c r="L29">
        <f t="shared" si="3"/>
        <v>-4.6379062143387273E-2</v>
      </c>
      <c r="O29">
        <f t="shared" ca="1" si="4"/>
        <v>-3.5956980851172257E-2</v>
      </c>
      <c r="Q29" s="2">
        <f t="shared" si="5"/>
        <v>43499.515780937858</v>
      </c>
      <c r="V29" s="44" t="s">
        <v>53</v>
      </c>
    </row>
    <row r="30" spans="1:22" ht="12.95" customHeight="1">
      <c r="A30" s="42" t="s">
        <v>49</v>
      </c>
      <c r="B30" s="43" t="s">
        <v>50</v>
      </c>
      <c r="C30" s="48">
        <v>58518.569823991042</v>
      </c>
      <c r="D30" s="49">
        <v>2.176E-3</v>
      </c>
      <c r="E30">
        <f t="shared" si="0"/>
        <v>9060.4591393859046</v>
      </c>
      <c r="F30">
        <f t="shared" si="1"/>
        <v>9060.5</v>
      </c>
      <c r="G30">
        <f t="shared" si="2"/>
        <v>-4.5179008957347833E-2</v>
      </c>
      <c r="L30">
        <f t="shared" si="3"/>
        <v>-4.5179008957347833E-2</v>
      </c>
      <c r="O30">
        <f t="shared" ca="1" si="4"/>
        <v>-3.5958797968206412E-2</v>
      </c>
      <c r="Q30" s="2">
        <f t="shared" si="5"/>
        <v>43500.069823991042</v>
      </c>
      <c r="V30" s="44" t="s">
        <v>53</v>
      </c>
    </row>
    <row r="31" spans="1:22" ht="12.95" customHeight="1">
      <c r="A31" s="42" t="s">
        <v>49</v>
      </c>
      <c r="B31" s="43" t="s">
        <v>1</v>
      </c>
      <c r="C31" s="48">
        <v>58527.96752462443</v>
      </c>
      <c r="D31" s="49">
        <v>1.3439999999999999E-3</v>
      </c>
      <c r="E31">
        <f t="shared" si="0"/>
        <v>9068.9585692723176</v>
      </c>
      <c r="F31">
        <f t="shared" si="1"/>
        <v>9069</v>
      </c>
      <c r="G31">
        <f t="shared" si="2"/>
        <v>-4.5809375566022936E-2</v>
      </c>
      <c r="L31">
        <f t="shared" si="3"/>
        <v>-4.5809375566022936E-2</v>
      </c>
      <c r="O31">
        <f t="shared" ca="1" si="4"/>
        <v>-3.5989688957787043E-2</v>
      </c>
      <c r="Q31" s="2">
        <f t="shared" si="5"/>
        <v>43509.46752462443</v>
      </c>
      <c r="V31" s="44" t="s">
        <v>53</v>
      </c>
    </row>
    <row r="32" spans="1:22" ht="12.95" customHeight="1">
      <c r="A32" s="42" t="s">
        <v>49</v>
      </c>
      <c r="B32" s="43" t="s">
        <v>50</v>
      </c>
      <c r="C32" s="48">
        <v>58528.519578805193</v>
      </c>
      <c r="D32" s="49">
        <v>1.591E-3</v>
      </c>
      <c r="E32">
        <f t="shared" si="0"/>
        <v>9069.4578558516569</v>
      </c>
      <c r="F32">
        <f t="shared" si="1"/>
        <v>9069.5</v>
      </c>
      <c r="G32">
        <f t="shared" si="2"/>
        <v>-4.6598194807302207E-2</v>
      </c>
      <c r="L32">
        <f t="shared" si="3"/>
        <v>-4.6598194807302207E-2</v>
      </c>
      <c r="O32">
        <f t="shared" ca="1" si="4"/>
        <v>-3.5991506074821197E-2</v>
      </c>
      <c r="Q32" s="2">
        <f t="shared" si="5"/>
        <v>43510.019578805193</v>
      </c>
      <c r="V32" s="44" t="s">
        <v>53</v>
      </c>
    </row>
    <row r="33" spans="1:22" ht="12.95" customHeight="1">
      <c r="A33" s="42" t="s">
        <v>49</v>
      </c>
      <c r="B33" s="43" t="s">
        <v>1</v>
      </c>
      <c r="C33" s="48">
        <v>58541.234708763193</v>
      </c>
      <c r="D33" s="49">
        <v>1.6299999999999999E-3</v>
      </c>
      <c r="E33">
        <f t="shared" si="0"/>
        <v>9080.9576215699526</v>
      </c>
      <c r="F33">
        <f t="shared" si="1"/>
        <v>9081</v>
      </c>
      <c r="G33">
        <f t="shared" si="2"/>
        <v>-4.6857236804498825E-2</v>
      </c>
      <c r="L33">
        <f t="shared" si="3"/>
        <v>-4.6857236804498825E-2</v>
      </c>
      <c r="O33">
        <f t="shared" ca="1" si="4"/>
        <v>-3.6033299766606755E-2</v>
      </c>
      <c r="Q33" s="2">
        <f t="shared" si="5"/>
        <v>43522.734708763193</v>
      </c>
      <c r="V33" s="44" t="s">
        <v>53</v>
      </c>
    </row>
    <row r="34" spans="1:22" ht="12.95" customHeight="1">
      <c r="A34" s="42" t="s">
        <v>49</v>
      </c>
      <c r="B34" s="43" t="s">
        <v>50</v>
      </c>
      <c r="C34" s="48">
        <v>58541.789080992807</v>
      </c>
      <c r="D34" s="49">
        <v>1.8600000000000001E-3</v>
      </c>
      <c r="E34">
        <f t="shared" si="0"/>
        <v>9081.4590046295325</v>
      </c>
      <c r="F34">
        <f t="shared" si="1"/>
        <v>9081.5</v>
      </c>
      <c r="G34">
        <f t="shared" si="2"/>
        <v>-4.5328007188800257E-2</v>
      </c>
      <c r="L34">
        <f t="shared" si="3"/>
        <v>-4.5328007188800257E-2</v>
      </c>
      <c r="O34">
        <f t="shared" ca="1" si="4"/>
        <v>-3.6035116883640909E-2</v>
      </c>
      <c r="Q34" s="2">
        <f t="shared" si="5"/>
        <v>43523.289080992807</v>
      </c>
      <c r="V34" s="44" t="s">
        <v>53</v>
      </c>
    </row>
    <row r="35" spans="1:22" ht="12.95" customHeight="1">
      <c r="A35" s="42" t="s">
        <v>49</v>
      </c>
      <c r="B35" s="43" t="s">
        <v>1</v>
      </c>
      <c r="C35" s="48">
        <v>58544.55259965267</v>
      </c>
      <c r="D35" s="49">
        <v>1.5939999999999999E-3</v>
      </c>
      <c r="E35">
        <f t="shared" si="0"/>
        <v>9083.9583748484401</v>
      </c>
      <c r="F35">
        <f t="shared" si="1"/>
        <v>9084</v>
      </c>
      <c r="G35">
        <f t="shared" si="2"/>
        <v>-4.6024347328057047E-2</v>
      </c>
      <c r="L35">
        <f t="shared" si="3"/>
        <v>-4.6024347328057047E-2</v>
      </c>
      <c r="O35">
        <f t="shared" ca="1" si="4"/>
        <v>-3.6044202468811681E-2</v>
      </c>
      <c r="Q35" s="2">
        <f t="shared" si="5"/>
        <v>43526.05259965267</v>
      </c>
      <c r="V35" s="44" t="s">
        <v>53</v>
      </c>
    </row>
    <row r="36" spans="1:22" ht="12.95" customHeight="1">
      <c r="A36" s="42" t="s">
        <v>49</v>
      </c>
      <c r="B36" s="43" t="s">
        <v>50</v>
      </c>
      <c r="C36" s="48">
        <v>58545.104553889483</v>
      </c>
      <c r="D36" s="49">
        <v>1.451E-3</v>
      </c>
      <c r="E36">
        <f t="shared" si="0"/>
        <v>9084.4575710368808</v>
      </c>
      <c r="F36">
        <f t="shared" si="1"/>
        <v>9084.5</v>
      </c>
      <c r="G36">
        <f t="shared" si="2"/>
        <v>-4.6913110512832645E-2</v>
      </c>
      <c r="L36">
        <f t="shared" si="3"/>
        <v>-4.6913110512832645E-2</v>
      </c>
      <c r="O36">
        <f t="shared" ca="1" si="4"/>
        <v>-3.6046019585845836E-2</v>
      </c>
      <c r="Q36" s="2">
        <f t="shared" si="5"/>
        <v>43526.604553889483</v>
      </c>
      <c r="V36" s="44" t="s">
        <v>53</v>
      </c>
    </row>
    <row r="37" spans="1:22" ht="12.95" customHeight="1">
      <c r="A37" s="42" t="s">
        <v>49</v>
      </c>
      <c r="B37" s="43" t="s">
        <v>1</v>
      </c>
      <c r="C37" s="48">
        <v>58554.502907779068</v>
      </c>
      <c r="D37" s="49">
        <v>1.4159999999999999E-3</v>
      </c>
      <c r="E37">
        <f t="shared" si="0"/>
        <v>9092.9575917385846</v>
      </c>
      <c r="F37">
        <f t="shared" si="1"/>
        <v>9093</v>
      </c>
      <c r="G37">
        <f t="shared" si="2"/>
        <v>-4.6890220932255033E-2</v>
      </c>
      <c r="L37">
        <f t="shared" si="3"/>
        <v>-4.6890220932255033E-2</v>
      </c>
      <c r="O37">
        <f t="shared" ca="1" si="4"/>
        <v>-3.6076910575426467E-2</v>
      </c>
      <c r="Q37" s="2">
        <f t="shared" si="5"/>
        <v>43536.002907779068</v>
      </c>
      <c r="V37" s="44" t="s">
        <v>53</v>
      </c>
    </row>
    <row r="38" spans="1:22" ht="12.95" customHeight="1">
      <c r="A38" s="42" t="s">
        <v>49</v>
      </c>
      <c r="B38" s="43" t="s">
        <v>50</v>
      </c>
      <c r="C38" s="48">
        <v>58555.055641076993</v>
      </c>
      <c r="D38" s="49">
        <v>1.343E-3</v>
      </c>
      <c r="E38">
        <f t="shared" si="0"/>
        <v>9093.4574925222842</v>
      </c>
      <c r="F38">
        <f t="shared" si="1"/>
        <v>9093.5</v>
      </c>
      <c r="G38">
        <f t="shared" si="2"/>
        <v>-4.6999923004477751E-2</v>
      </c>
      <c r="L38">
        <f t="shared" si="3"/>
        <v>-4.6999923004477751E-2</v>
      </c>
      <c r="O38">
        <f t="shared" ca="1" si="4"/>
        <v>-3.6078727692460622E-2</v>
      </c>
      <c r="Q38" s="2">
        <f t="shared" si="5"/>
        <v>43536.555641076993</v>
      </c>
      <c r="V38" s="44" t="s">
        <v>53</v>
      </c>
    </row>
    <row r="39" spans="1:22" ht="12.95" customHeight="1">
      <c r="A39" s="42" t="s">
        <v>49</v>
      </c>
      <c r="B39" s="43" t="s">
        <v>1</v>
      </c>
      <c r="C39" s="48">
        <v>58566.665910067968</v>
      </c>
      <c r="D39" s="49">
        <v>1.3879999999999999E-3</v>
      </c>
      <c r="E39">
        <f t="shared" si="0"/>
        <v>9103.9580044135218</v>
      </c>
      <c r="F39">
        <f t="shared" si="1"/>
        <v>9104</v>
      </c>
      <c r="G39">
        <f t="shared" si="2"/>
        <v>-4.643393203150481E-2</v>
      </c>
      <c r="L39">
        <f t="shared" si="3"/>
        <v>-4.643393203150481E-2</v>
      </c>
      <c r="O39">
        <f t="shared" ca="1" si="4"/>
        <v>-3.611688715017787E-2</v>
      </c>
      <c r="Q39" s="2">
        <f t="shared" si="5"/>
        <v>43548.165910067968</v>
      </c>
      <c r="V39" s="44" t="s">
        <v>53</v>
      </c>
    </row>
    <row r="40" spans="1:22" ht="12.95" customHeight="1">
      <c r="A40" s="42" t="s">
        <v>49</v>
      </c>
      <c r="B40" s="43" t="s">
        <v>50</v>
      </c>
      <c r="C40" s="48">
        <v>58567.218146969564</v>
      </c>
      <c r="D40" s="49">
        <v>1.3389999999999999E-3</v>
      </c>
      <c r="E40">
        <f t="shared" si="0"/>
        <v>9104.4574562484886</v>
      </c>
      <c r="F40">
        <f t="shared" si="1"/>
        <v>9104.5</v>
      </c>
      <c r="G40">
        <f t="shared" si="2"/>
        <v>-4.7040030432981439E-2</v>
      </c>
      <c r="L40">
        <f t="shared" si="3"/>
        <v>-4.7040030432981439E-2</v>
      </c>
      <c r="O40">
        <f t="shared" ca="1" si="4"/>
        <v>-3.6118704267212025E-2</v>
      </c>
      <c r="Q40" s="2">
        <f t="shared" si="5"/>
        <v>43548.718146969564</v>
      </c>
      <c r="V40" s="44" t="s">
        <v>53</v>
      </c>
    </row>
    <row r="41" spans="1:22" ht="12.95" customHeight="1">
      <c r="A41" s="42" t="s">
        <v>52</v>
      </c>
      <c r="B41" s="43" t="s">
        <v>1</v>
      </c>
      <c r="C41" s="46">
        <v>60043.917158000171</v>
      </c>
      <c r="D41" s="47">
        <v>4.7699999999999999E-4</v>
      </c>
      <c r="E41">
        <f t="shared" ref="E41" si="6">+(C41-C$7)/C$8</f>
        <v>10440.007522931623</v>
      </c>
      <c r="F41">
        <f t="shared" ref="F41" si="7">ROUND(2*E41,0)/2</f>
        <v>10440</v>
      </c>
      <c r="G41">
        <f t="shared" ref="G41" si="8">+C41-(C$7+F41*C$8)</f>
        <v>8.3180001747678034E-3</v>
      </c>
      <c r="K41">
        <f>+G41</f>
        <v>8.3180001747678034E-3</v>
      </c>
      <c r="O41">
        <f t="shared" ref="O41" ca="1" si="9">+C$11+C$12*$F41</f>
        <v>-4.0972223865439236E-2</v>
      </c>
      <c r="Q41" s="2">
        <f t="shared" ref="Q41" si="10">+C41-15018.5</f>
        <v>45025.417158000171</v>
      </c>
      <c r="V41" s="44" t="s">
        <v>53</v>
      </c>
    </row>
    <row r="42" spans="1:22" ht="12.95" customHeight="1">
      <c r="C42" s="8"/>
      <c r="D42" s="8"/>
    </row>
    <row r="43" spans="1:22" ht="12.95" customHeight="1">
      <c r="C43" s="8"/>
      <c r="D43" s="8"/>
    </row>
    <row r="44" spans="1:22" ht="12.95" customHeight="1">
      <c r="C44" s="8"/>
      <c r="D44" s="8"/>
    </row>
    <row r="45" spans="1:22" ht="12.95" customHeight="1">
      <c r="C45" s="8"/>
      <c r="D45" s="8"/>
    </row>
    <row r="46" spans="1:22" ht="12.95" customHeight="1">
      <c r="C46" s="8"/>
      <c r="D46" s="8"/>
    </row>
    <row r="47" spans="1:22" ht="12.95" customHeight="1">
      <c r="C47" s="8"/>
      <c r="D47" s="8"/>
    </row>
    <row r="48" spans="1:22" ht="12.95" customHeight="1">
      <c r="C48" s="8"/>
      <c r="D48" s="8"/>
    </row>
    <row r="49" spans="3:4" ht="12.95" customHeight="1">
      <c r="C49" s="8"/>
      <c r="D49" s="8"/>
    </row>
    <row r="50" spans="3:4" ht="12.95" customHeight="1">
      <c r="C50" s="8"/>
      <c r="D50" s="8"/>
    </row>
    <row r="51" spans="3:4" ht="12.95" customHeight="1">
      <c r="C51" s="8"/>
      <c r="D51" s="8"/>
    </row>
    <row r="52" spans="3:4" ht="12.95" customHeight="1">
      <c r="C52" s="8"/>
      <c r="D52" s="8"/>
    </row>
    <row r="53" spans="3:4" ht="12.95" customHeight="1">
      <c r="C53" s="8"/>
      <c r="D53" s="8"/>
    </row>
    <row r="54" spans="3:4" ht="12.95" customHeight="1">
      <c r="C54" s="8"/>
      <c r="D54" s="8"/>
    </row>
    <row r="55" spans="3:4" ht="12.95" customHeight="1">
      <c r="C55" s="8"/>
      <c r="D55" s="8"/>
    </row>
    <row r="56" spans="3:4" ht="12.95" customHeight="1">
      <c r="C56" s="8"/>
      <c r="D56" s="8"/>
    </row>
    <row r="57" spans="3:4" ht="12.95" customHeight="1">
      <c r="C57" s="8"/>
      <c r="D57" s="8"/>
    </row>
    <row r="58" spans="3:4" ht="12.95" customHeight="1">
      <c r="C58" s="8"/>
      <c r="D58" s="8"/>
    </row>
    <row r="59" spans="3:4" ht="12.95" customHeight="1">
      <c r="C59" s="8"/>
      <c r="D59" s="8"/>
    </row>
    <row r="60" spans="3:4" ht="12.95" customHeight="1">
      <c r="C60" s="8"/>
      <c r="D60" s="8"/>
    </row>
    <row r="61" spans="3:4" ht="12.95" customHeight="1">
      <c r="C61" s="8"/>
      <c r="D61" s="8"/>
    </row>
    <row r="62" spans="3:4" ht="12.95" customHeight="1">
      <c r="C62" s="8"/>
      <c r="D62" s="8"/>
    </row>
    <row r="63" spans="3:4" ht="12.95" customHeight="1">
      <c r="C63" s="8"/>
      <c r="D63" s="8"/>
    </row>
    <row r="64" spans="3:4" ht="12.95" customHeight="1">
      <c r="C64" s="8"/>
      <c r="D64" s="8"/>
    </row>
    <row r="65" spans="3:4" ht="12.95" customHeight="1">
      <c r="C65" s="8"/>
      <c r="D65" s="8"/>
    </row>
    <row r="66" spans="3:4" ht="12.95" customHeight="1">
      <c r="C66" s="8"/>
      <c r="D66" s="8"/>
    </row>
    <row r="67" spans="3:4" ht="12.95" customHeight="1">
      <c r="C67" s="8"/>
      <c r="D67" s="8"/>
    </row>
    <row r="68" spans="3:4" ht="12.95" customHeight="1">
      <c r="C68" s="8"/>
      <c r="D68" s="8"/>
    </row>
    <row r="69" spans="3:4" ht="12.95" customHeight="1">
      <c r="C69" s="8"/>
      <c r="D69" s="8"/>
    </row>
    <row r="70" spans="3:4" ht="12.95" customHeight="1">
      <c r="C70" s="8"/>
      <c r="D70" s="8"/>
    </row>
    <row r="71" spans="3:4" ht="12.95" customHeight="1">
      <c r="C71" s="8"/>
      <c r="D71" s="8"/>
    </row>
    <row r="72" spans="3:4" ht="12.95" customHeight="1">
      <c r="C72" s="8"/>
      <c r="D72" s="8"/>
    </row>
    <row r="73" spans="3:4" ht="12.95" customHeight="1">
      <c r="C73" s="8"/>
      <c r="D73" s="8"/>
    </row>
    <row r="74" spans="3:4" ht="12.95" customHeight="1">
      <c r="C74" s="8"/>
      <c r="D74" s="8"/>
    </row>
    <row r="75" spans="3:4" ht="12.95" customHeight="1">
      <c r="C75" s="8"/>
      <c r="D75" s="8"/>
    </row>
    <row r="76" spans="3:4" ht="12.95" customHeight="1">
      <c r="C76" s="8"/>
      <c r="D76" s="8"/>
    </row>
    <row r="77" spans="3:4" ht="12.95" customHeight="1">
      <c r="C77" s="8"/>
      <c r="D77" s="8"/>
    </row>
    <row r="78" spans="3:4" ht="12.95" customHeight="1">
      <c r="C78" s="8"/>
      <c r="D78" s="8"/>
    </row>
    <row r="79" spans="3:4" ht="12.95" customHeight="1">
      <c r="C79" s="8"/>
      <c r="D79" s="8"/>
    </row>
    <row r="80" spans="3:4" ht="12.95" customHeight="1">
      <c r="C80" s="8"/>
      <c r="D80" s="8"/>
    </row>
    <row r="81" spans="3:4" ht="12.95" customHeight="1">
      <c r="C81" s="8"/>
      <c r="D81" s="8"/>
    </row>
    <row r="82" spans="3:4" ht="12.95" customHeight="1">
      <c r="C82" s="8"/>
      <c r="D82" s="8"/>
    </row>
    <row r="83" spans="3:4" ht="12.95" customHeight="1">
      <c r="C83" s="8"/>
      <c r="D83" s="8"/>
    </row>
    <row r="84" spans="3:4" ht="12.95" customHeight="1">
      <c r="C84" s="8"/>
      <c r="D84" s="8"/>
    </row>
    <row r="85" spans="3:4" ht="12.95" customHeight="1">
      <c r="C85" s="8"/>
      <c r="D85" s="8"/>
    </row>
    <row r="86" spans="3:4" ht="12.95" customHeight="1">
      <c r="C86" s="8"/>
      <c r="D86" s="8"/>
    </row>
    <row r="87" spans="3:4" ht="12.95" customHeight="1">
      <c r="C87" s="8"/>
      <c r="D87" s="8"/>
    </row>
    <row r="88" spans="3:4" ht="12.95" customHeight="1">
      <c r="C88" s="8"/>
      <c r="D88" s="8"/>
    </row>
    <row r="89" spans="3:4" ht="12.95" customHeight="1">
      <c r="C89" s="8"/>
      <c r="D89" s="8"/>
    </row>
    <row r="90" spans="3:4" ht="12.95" customHeight="1">
      <c r="C90" s="8"/>
      <c r="D90" s="8"/>
    </row>
    <row r="91" spans="3:4" ht="12.95" customHeight="1">
      <c r="C91" s="8"/>
      <c r="D91" s="8"/>
    </row>
    <row r="92" spans="3:4" ht="12.95" customHeight="1">
      <c r="C92" s="8"/>
      <c r="D92" s="8"/>
    </row>
    <row r="93" spans="3:4" ht="12.95" customHeight="1">
      <c r="C93" s="8"/>
      <c r="D93" s="8"/>
    </row>
    <row r="94" spans="3:4" ht="12.95" customHeight="1">
      <c r="C94" s="8"/>
      <c r="D94" s="8"/>
    </row>
    <row r="95" spans="3:4" ht="12.95" customHeight="1">
      <c r="C95" s="8"/>
      <c r="D95" s="8"/>
    </row>
    <row r="96" spans="3:4" ht="12.95" customHeight="1">
      <c r="C96" s="8"/>
      <c r="D96" s="8"/>
    </row>
    <row r="97" spans="3:4" ht="12.95" customHeight="1">
      <c r="C97" s="8"/>
      <c r="D97" s="8"/>
    </row>
    <row r="98" spans="3:4" ht="12.95" customHeight="1">
      <c r="C98" s="8"/>
      <c r="D98" s="8"/>
    </row>
    <row r="99" spans="3:4" ht="12.95" customHeight="1">
      <c r="C99" s="8"/>
      <c r="D99" s="8"/>
    </row>
    <row r="100" spans="3:4" ht="12.95" customHeight="1">
      <c r="C100" s="8"/>
      <c r="D100" s="8"/>
    </row>
    <row r="101" spans="3:4" ht="12.95" customHeight="1">
      <c r="C101" s="8"/>
      <c r="D101" s="8"/>
    </row>
    <row r="102" spans="3:4" ht="12.95" customHeight="1">
      <c r="C102" s="8"/>
      <c r="D102" s="8"/>
    </row>
    <row r="103" spans="3:4" ht="12.95" customHeight="1">
      <c r="C103" s="8"/>
      <c r="D103" s="8"/>
    </row>
    <row r="104" spans="3:4" ht="12.95" customHeight="1">
      <c r="C104" s="8"/>
      <c r="D104" s="8"/>
    </row>
    <row r="105" spans="3:4" ht="12.95" customHeight="1">
      <c r="C105" s="8"/>
      <c r="D105" s="8"/>
    </row>
    <row r="106" spans="3:4" ht="12.95" customHeight="1">
      <c r="C106" s="8"/>
      <c r="D106" s="8"/>
    </row>
    <row r="107" spans="3:4" ht="12.95" customHeight="1">
      <c r="C107" s="8"/>
      <c r="D107" s="8"/>
    </row>
    <row r="108" spans="3:4" ht="12.95" customHeight="1">
      <c r="C108" s="8"/>
      <c r="D108" s="8"/>
    </row>
    <row r="109" spans="3:4" ht="12.95" customHeight="1">
      <c r="C109" s="8"/>
      <c r="D109" s="8"/>
    </row>
    <row r="110" spans="3:4" ht="12.95" customHeight="1">
      <c r="C110" s="8"/>
      <c r="D110" s="8"/>
    </row>
    <row r="111" spans="3:4" ht="12.95" customHeight="1">
      <c r="C111" s="8"/>
      <c r="D111" s="8"/>
    </row>
    <row r="112" spans="3:4" ht="12.95" customHeight="1">
      <c r="C112" s="8"/>
      <c r="D112" s="8"/>
    </row>
    <row r="113" spans="3:4" ht="12.95" customHeight="1">
      <c r="C113" s="8"/>
      <c r="D113" s="8"/>
    </row>
    <row r="114" spans="3:4" ht="12.95" customHeight="1">
      <c r="C114" s="8"/>
      <c r="D114" s="8"/>
    </row>
    <row r="115" spans="3:4" ht="12.95" customHeight="1">
      <c r="C115" s="8"/>
      <c r="D115" s="8"/>
    </row>
    <row r="116" spans="3:4" ht="12.95" customHeight="1">
      <c r="C116" s="8"/>
      <c r="D116" s="8"/>
    </row>
    <row r="117" spans="3:4" ht="12.95" customHeight="1">
      <c r="C117" s="8"/>
      <c r="D117" s="8"/>
    </row>
    <row r="118" spans="3:4" ht="12.95" customHeight="1">
      <c r="C118" s="8"/>
      <c r="D118" s="8"/>
    </row>
    <row r="119" spans="3:4" ht="12.95" customHeight="1">
      <c r="C119" s="8"/>
      <c r="D119" s="8"/>
    </row>
    <row r="120" spans="3:4" ht="12.95" customHeight="1">
      <c r="C120" s="8"/>
      <c r="D120" s="8"/>
    </row>
    <row r="121" spans="3:4" ht="12.95" customHeight="1">
      <c r="C121" s="8"/>
      <c r="D121" s="8"/>
    </row>
    <row r="122" spans="3:4" ht="12.95" customHeight="1">
      <c r="C122" s="8"/>
      <c r="D122" s="8"/>
    </row>
    <row r="123" spans="3:4" ht="12.95" customHeight="1">
      <c r="C123" s="8"/>
      <c r="D123" s="8"/>
    </row>
    <row r="124" spans="3:4" ht="12.95" customHeight="1">
      <c r="C124" s="8"/>
      <c r="D124" s="8"/>
    </row>
    <row r="125" spans="3:4" ht="12.95" customHeight="1">
      <c r="C125" s="8"/>
      <c r="D125" s="8"/>
    </row>
    <row r="126" spans="3:4" ht="12.95" customHeight="1">
      <c r="C126" s="8"/>
      <c r="D126" s="8"/>
    </row>
    <row r="127" spans="3:4" ht="12.95" customHeight="1">
      <c r="C127" s="8"/>
      <c r="D127" s="8"/>
    </row>
    <row r="128" spans="3:4" ht="12.95" customHeight="1">
      <c r="C128" s="8"/>
      <c r="D128" s="8"/>
    </row>
    <row r="129" spans="3:4" ht="12.95" customHeight="1">
      <c r="C129" s="8"/>
      <c r="D129" s="8"/>
    </row>
    <row r="130" spans="3:4" ht="12.95" customHeight="1">
      <c r="C130" s="8"/>
      <c r="D130" s="8"/>
    </row>
    <row r="131" spans="3:4" ht="12.95" customHeight="1">
      <c r="C131" s="8"/>
      <c r="D131" s="8"/>
    </row>
    <row r="132" spans="3:4" ht="12.95" customHeight="1">
      <c r="C132" s="8"/>
      <c r="D132" s="8"/>
    </row>
    <row r="133" spans="3:4" ht="12.95" customHeight="1">
      <c r="C133" s="8"/>
      <c r="D133" s="8"/>
    </row>
    <row r="134" spans="3:4" ht="12.95" customHeight="1">
      <c r="C134" s="8"/>
      <c r="D134" s="8"/>
    </row>
    <row r="135" spans="3:4" ht="12.95" customHeight="1">
      <c r="C135" s="8"/>
      <c r="D135" s="8"/>
    </row>
    <row r="136" spans="3:4" ht="12.95" customHeight="1">
      <c r="C136" s="8"/>
      <c r="D136" s="8"/>
    </row>
    <row r="137" spans="3:4" ht="12.95" customHeight="1">
      <c r="C137" s="8"/>
      <c r="D137" s="8"/>
    </row>
    <row r="138" spans="3:4" ht="12.95" customHeight="1">
      <c r="C138" s="8"/>
      <c r="D138" s="8"/>
    </row>
    <row r="139" spans="3:4" ht="12.95" customHeight="1">
      <c r="C139" s="8"/>
      <c r="D139" s="8"/>
    </row>
    <row r="140" spans="3:4" ht="12.95" customHeight="1">
      <c r="C140" s="8"/>
      <c r="D140" s="8"/>
    </row>
    <row r="141" spans="3:4" ht="12.95" customHeight="1">
      <c r="C141" s="8"/>
      <c r="D141" s="8"/>
    </row>
    <row r="142" spans="3:4" ht="12.95" customHeight="1">
      <c r="C142" s="8"/>
      <c r="D142" s="8"/>
    </row>
    <row r="143" spans="3:4" ht="12.95" customHeight="1">
      <c r="C143" s="8"/>
      <c r="D143" s="8"/>
    </row>
    <row r="144" spans="3:4" ht="12.95" customHeight="1">
      <c r="C144" s="8"/>
      <c r="D144" s="8"/>
    </row>
    <row r="145" spans="3:4" ht="12.95" customHeight="1">
      <c r="C145" s="8"/>
      <c r="D145" s="8"/>
    </row>
    <row r="146" spans="3:4" ht="12.95" customHeight="1">
      <c r="C146" s="8"/>
      <c r="D146" s="8"/>
    </row>
    <row r="147" spans="3:4" ht="12.95" customHeight="1">
      <c r="C147" s="8"/>
      <c r="D147" s="8"/>
    </row>
    <row r="148" spans="3:4" ht="12.95" customHeight="1">
      <c r="C148" s="8"/>
      <c r="D148" s="8"/>
    </row>
    <row r="149" spans="3:4" ht="12.95" customHeight="1">
      <c r="C149" s="8"/>
      <c r="D149" s="8"/>
    </row>
    <row r="150" spans="3:4" ht="12.95" customHeight="1">
      <c r="C150" s="8"/>
      <c r="D150" s="8"/>
    </row>
    <row r="151" spans="3:4" ht="12.95" customHeight="1">
      <c r="C151" s="8"/>
      <c r="D151" s="8"/>
    </row>
    <row r="152" spans="3:4" ht="12.95" customHeight="1">
      <c r="C152" s="8"/>
      <c r="D152" s="8"/>
    </row>
    <row r="153" spans="3:4" ht="12.95" customHeight="1">
      <c r="C153" s="8"/>
      <c r="D153" s="8"/>
    </row>
    <row r="154" spans="3:4" ht="12.95" customHeight="1">
      <c r="C154" s="8"/>
      <c r="D154" s="8"/>
    </row>
    <row r="155" spans="3:4" ht="12.95" customHeight="1">
      <c r="C155" s="8"/>
      <c r="D155" s="8"/>
    </row>
    <row r="156" spans="3:4" ht="12.95" customHeight="1">
      <c r="C156" s="8"/>
      <c r="D156" s="8"/>
    </row>
    <row r="157" spans="3:4" ht="12.95" customHeight="1">
      <c r="C157" s="8"/>
      <c r="D157" s="8"/>
    </row>
    <row r="158" spans="3:4" ht="12.95" customHeight="1">
      <c r="C158" s="8"/>
      <c r="D158" s="8"/>
    </row>
    <row r="159" spans="3:4" ht="12.95" customHeight="1">
      <c r="C159" s="8"/>
      <c r="D159" s="8"/>
    </row>
    <row r="160" spans="3:4" ht="12.95" customHeight="1">
      <c r="C160" s="8"/>
      <c r="D160" s="8"/>
    </row>
    <row r="161" spans="3:4" ht="12.95" customHeight="1">
      <c r="C161" s="8"/>
      <c r="D161" s="8"/>
    </row>
    <row r="162" spans="3:4" ht="12.95" customHeight="1">
      <c r="C162" s="8"/>
      <c r="D162" s="8"/>
    </row>
    <row r="163" spans="3:4" ht="12.95" customHeight="1">
      <c r="C163" s="8"/>
      <c r="D163" s="8"/>
    </row>
    <row r="164" spans="3:4" ht="12.95" customHeight="1">
      <c r="C164" s="8"/>
      <c r="D164" s="8"/>
    </row>
    <row r="165" spans="3:4" ht="12.95" customHeight="1">
      <c r="C165" s="8"/>
      <c r="D165" s="8"/>
    </row>
    <row r="166" spans="3:4" ht="12.95" customHeight="1">
      <c r="C166" s="8"/>
      <c r="D166" s="8"/>
    </row>
    <row r="167" spans="3:4" ht="12.95" customHeight="1">
      <c r="C167" s="8"/>
      <c r="D167" s="8"/>
    </row>
    <row r="168" spans="3:4" ht="12.95" customHeight="1">
      <c r="C168" s="8"/>
      <c r="D168" s="8"/>
    </row>
    <row r="169" spans="3:4" ht="12.95" customHeight="1">
      <c r="C169" s="8"/>
      <c r="D169" s="8"/>
    </row>
    <row r="170" spans="3:4" ht="12.95" customHeight="1">
      <c r="C170" s="8"/>
      <c r="D170" s="8"/>
    </row>
    <row r="171" spans="3:4" ht="12.95" customHeight="1">
      <c r="C171" s="8"/>
      <c r="D171" s="8"/>
    </row>
    <row r="172" spans="3:4" ht="12.95" customHeight="1">
      <c r="C172" s="8"/>
      <c r="D172" s="8"/>
    </row>
    <row r="173" spans="3:4" ht="12.95" customHeight="1">
      <c r="C173" s="8"/>
      <c r="D173" s="8"/>
    </row>
    <row r="174" spans="3:4" ht="12.95" customHeight="1">
      <c r="C174" s="8"/>
      <c r="D174" s="8"/>
    </row>
    <row r="175" spans="3:4" ht="12.95" customHeight="1">
      <c r="C175" s="8"/>
      <c r="D175" s="8"/>
    </row>
    <row r="176" spans="3:4" ht="12.95" customHeight="1">
      <c r="C176" s="8"/>
      <c r="D176" s="8"/>
    </row>
    <row r="177" spans="3:4" ht="12.95" customHeight="1">
      <c r="C177" s="8"/>
      <c r="D177" s="8"/>
    </row>
    <row r="178" spans="3:4" ht="12.95" customHeight="1">
      <c r="C178" s="8"/>
      <c r="D178" s="8"/>
    </row>
    <row r="179" spans="3:4" ht="12.95" customHeight="1">
      <c r="C179" s="8"/>
      <c r="D179" s="8"/>
    </row>
    <row r="180" spans="3:4" ht="12.95" customHeight="1">
      <c r="C180" s="8"/>
      <c r="D180" s="8"/>
    </row>
    <row r="181" spans="3:4" ht="12.95" customHeight="1">
      <c r="C181" s="8"/>
      <c r="D181" s="8"/>
    </row>
    <row r="182" spans="3:4" ht="12.95" customHeight="1">
      <c r="C182" s="8"/>
      <c r="D182" s="8"/>
    </row>
    <row r="183" spans="3:4" ht="12.95" customHeight="1">
      <c r="C183" s="8"/>
      <c r="D183" s="8"/>
    </row>
    <row r="184" spans="3:4" ht="12.95" customHeight="1">
      <c r="C184" s="8"/>
      <c r="D184" s="8"/>
    </row>
    <row r="185" spans="3:4" ht="12.95" customHeight="1">
      <c r="C185" s="8"/>
      <c r="D185" s="8"/>
    </row>
    <row r="186" spans="3:4" ht="12.95" customHeight="1">
      <c r="C186" s="8"/>
      <c r="D186" s="8"/>
    </row>
    <row r="187" spans="3:4" ht="12.95" customHeight="1">
      <c r="C187" s="8"/>
      <c r="D187" s="8"/>
    </row>
    <row r="188" spans="3:4" ht="12.95" customHeight="1">
      <c r="C188" s="8"/>
      <c r="D188" s="8"/>
    </row>
    <row r="189" spans="3:4" ht="12.95" customHeight="1">
      <c r="C189" s="8"/>
      <c r="D189" s="8"/>
    </row>
    <row r="190" spans="3:4" ht="12.95" customHeight="1">
      <c r="C190" s="8"/>
      <c r="D190" s="8"/>
    </row>
    <row r="191" spans="3:4" ht="12.95" customHeight="1">
      <c r="C191" s="8"/>
      <c r="D191" s="8"/>
    </row>
    <row r="192" spans="3:4" ht="12.95" customHeight="1">
      <c r="C192" s="8"/>
      <c r="D192" s="8"/>
    </row>
    <row r="193" spans="3:4" ht="12.95" customHeight="1">
      <c r="C193" s="8"/>
      <c r="D193" s="8"/>
    </row>
    <row r="194" spans="3:4" ht="12.95" customHeight="1">
      <c r="C194" s="8"/>
      <c r="D194" s="8"/>
    </row>
    <row r="195" spans="3:4" ht="12.95" customHeight="1">
      <c r="C195" s="8"/>
      <c r="D195" s="8"/>
    </row>
    <row r="196" spans="3:4" ht="12.95" customHeight="1">
      <c r="C196" s="8"/>
      <c r="D196" s="8"/>
    </row>
    <row r="197" spans="3:4" ht="12.95" customHeight="1">
      <c r="C197" s="8"/>
      <c r="D197" s="8"/>
    </row>
    <row r="198" spans="3:4" ht="12.95" customHeight="1">
      <c r="C198" s="8"/>
      <c r="D198" s="8"/>
    </row>
    <row r="199" spans="3:4" ht="12.95" customHeight="1">
      <c r="C199" s="8"/>
      <c r="D199" s="8"/>
    </row>
    <row r="200" spans="3:4" ht="12.95" customHeight="1">
      <c r="C200" s="8"/>
      <c r="D200" s="8"/>
    </row>
    <row r="201" spans="3:4" ht="12.95" customHeight="1">
      <c r="C201" s="8"/>
      <c r="D201" s="8"/>
    </row>
    <row r="202" spans="3:4" ht="12.95" customHeight="1">
      <c r="C202" s="8"/>
      <c r="D202" s="8"/>
    </row>
    <row r="203" spans="3:4" ht="12.95" customHeight="1">
      <c r="C203" s="8"/>
      <c r="D203" s="8"/>
    </row>
    <row r="204" spans="3:4" ht="12.95" customHeight="1">
      <c r="C204" s="8"/>
      <c r="D204" s="8"/>
    </row>
    <row r="205" spans="3:4" ht="12.95" customHeight="1">
      <c r="C205" s="8"/>
      <c r="D205" s="8"/>
    </row>
    <row r="206" spans="3:4" ht="12.95" customHeight="1">
      <c r="C206" s="8"/>
      <c r="D206" s="8"/>
    </row>
    <row r="207" spans="3:4" ht="12.95" customHeight="1">
      <c r="C207" s="8"/>
      <c r="D207" s="8"/>
    </row>
    <row r="208" spans="3:4" ht="12.95" customHeight="1">
      <c r="C208" s="8"/>
      <c r="D208" s="8"/>
    </row>
    <row r="209" spans="3:4" ht="12.95" customHeight="1">
      <c r="C209" s="8"/>
      <c r="D209" s="8"/>
    </row>
    <row r="210" spans="3:4" ht="12.95" customHeight="1">
      <c r="C210" s="8"/>
      <c r="D210" s="8"/>
    </row>
    <row r="211" spans="3:4" ht="12.95" customHeight="1">
      <c r="C211" s="8"/>
      <c r="D211" s="8"/>
    </row>
    <row r="212" spans="3:4" ht="12.95" customHeight="1">
      <c r="C212" s="8"/>
      <c r="D212" s="8"/>
    </row>
    <row r="213" spans="3:4" ht="12.95" customHeight="1">
      <c r="C213" s="8"/>
      <c r="D213" s="8"/>
    </row>
    <row r="214" spans="3:4" ht="12.95" customHeight="1">
      <c r="C214" s="8"/>
      <c r="D214" s="8"/>
    </row>
    <row r="215" spans="3:4" ht="12.95" customHeight="1">
      <c r="C215" s="8"/>
      <c r="D215" s="8"/>
    </row>
    <row r="216" spans="3:4" ht="12.95" customHeight="1">
      <c r="C216" s="8"/>
      <c r="D216" s="8"/>
    </row>
    <row r="217" spans="3:4" ht="12.95" customHeight="1">
      <c r="C217" s="8"/>
      <c r="D217" s="8"/>
    </row>
    <row r="218" spans="3:4" ht="12.95" customHeight="1">
      <c r="C218" s="8"/>
      <c r="D218" s="8"/>
    </row>
    <row r="219" spans="3:4" ht="12.95" customHeight="1">
      <c r="C219" s="8"/>
      <c r="D219" s="8"/>
    </row>
    <row r="220" spans="3:4" ht="12.95" customHeight="1">
      <c r="C220" s="8"/>
      <c r="D220" s="8"/>
    </row>
    <row r="221" spans="3:4" ht="12.95" customHeight="1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64769" r:id="rId1" display="http://vsolj.cetus-net.org/bulletin.html" xr:uid="{00000000-0004-0000-0000-000000000000}"/>
    <hyperlink ref="H64762" r:id="rId2" display="https://www.aavso.org/ejaavso" xr:uid="{00000000-0004-0000-0000-000001000000}"/>
    <hyperlink ref="I64769" r:id="rId3" display="http://vsolj.cetus-net.org/bulletin.html" xr:uid="{00000000-0004-0000-0000-000002000000}"/>
    <hyperlink ref="AQ58420" r:id="rId4" display="http://cdsbib.u-strasbg.fr/cgi-bin/cdsbib?1990RMxAA..21..381G" xr:uid="{00000000-0004-0000-0000-000003000000}"/>
    <hyperlink ref="H64766" r:id="rId5" display="https://www.aavso.org/ejaavso" xr:uid="{00000000-0004-0000-0000-000004000000}"/>
    <hyperlink ref="AP5784" r:id="rId6" display="http://cdsbib.u-strasbg.fr/cgi-bin/cdsbib?1990RMxAA..21..381G" xr:uid="{00000000-0004-0000-0000-000005000000}"/>
    <hyperlink ref="AP5787" r:id="rId7" display="http://cdsbib.u-strasbg.fr/cgi-bin/cdsbib?1990RMxAA..21..381G" xr:uid="{00000000-0004-0000-0000-000006000000}"/>
    <hyperlink ref="AP5785" r:id="rId8" display="http://cdsbib.u-strasbg.fr/cgi-bin/cdsbib?1990RMxAA..21..381G" xr:uid="{00000000-0004-0000-0000-000007000000}"/>
    <hyperlink ref="AP5769" r:id="rId9" display="http://cdsbib.u-strasbg.fr/cgi-bin/cdsbib?1990RMxAA..21..381G" xr:uid="{00000000-0004-0000-0000-000008000000}"/>
    <hyperlink ref="AQ5998" r:id="rId10" display="http://cdsbib.u-strasbg.fr/cgi-bin/cdsbib?1990RMxAA..21..381G" xr:uid="{00000000-0004-0000-0000-000009000000}"/>
    <hyperlink ref="AQ6002" r:id="rId11" display="http://cdsbib.u-strasbg.fr/cgi-bin/cdsbib?1990RMxAA..21..381G" xr:uid="{00000000-0004-0000-0000-00000A000000}"/>
    <hyperlink ref="AQ146" r:id="rId12" display="http://cdsbib.u-strasbg.fr/cgi-bin/cdsbib?1990RMxAA..21..381G" xr:uid="{00000000-0004-0000-0000-00000B000000}"/>
    <hyperlink ref="I2890" r:id="rId13" display="http://vsolj.cetus-net.org/bulletin.html" xr:uid="{00000000-0004-0000-0000-00000C000000}"/>
    <hyperlink ref="H2890" r:id="rId14" display="http://vsolj.cetus-net.org/bulletin.html" xr:uid="{00000000-0004-0000-0000-00000D000000}"/>
    <hyperlink ref="AQ807" r:id="rId15" display="http://cdsbib.u-strasbg.fr/cgi-bin/cdsbib?1990RMxAA..21..381G" xr:uid="{00000000-0004-0000-0000-00000E000000}"/>
    <hyperlink ref="AQ806" r:id="rId16" display="http://cdsbib.u-strasbg.fr/cgi-bin/cdsbib?1990RMxAA..21..381G" xr:uid="{00000000-0004-0000-0000-00000F000000}"/>
    <hyperlink ref="AP4060" r:id="rId17" display="http://cdsbib.u-strasbg.fr/cgi-bin/cdsbib?1990RMxAA..21..381G" xr:uid="{00000000-0004-0000-0000-000010000000}"/>
    <hyperlink ref="AP4078" r:id="rId18" display="http://cdsbib.u-strasbg.fr/cgi-bin/cdsbib?1990RMxAA..21..381G" xr:uid="{00000000-0004-0000-0000-000011000000}"/>
    <hyperlink ref="AP4079" r:id="rId19" display="http://cdsbib.u-strasbg.fr/cgi-bin/cdsbib?1990RMxAA..21..381G" xr:uid="{00000000-0004-0000-0000-000012000000}"/>
    <hyperlink ref="AP4075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2024-07-27T02:56:14Z</dcterms:modified>
</cp:coreProperties>
</file>