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822B1765-D352-45B8-BF39-6D01379BE003}" xr6:coauthVersionLast="47" xr6:coauthVersionMax="47" xr10:uidLastSave="{00000000-0000-0000-0000-000000000000}"/>
  <bookViews>
    <workbookView xWindow="-120" yWindow="-120" windowWidth="29040" windowHeight="15840"/>
  </bookViews>
  <sheets>
    <sheet name="A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353" i="1" l="1"/>
  <c r="Q350" i="1"/>
  <c r="Q351" i="1"/>
  <c r="Q347" i="1"/>
  <c r="Q348" i="1"/>
  <c r="Q349" i="1"/>
  <c r="Q352" i="1"/>
  <c r="D9" i="1"/>
  <c r="C9" i="1"/>
  <c r="C176" i="1"/>
  <c r="Q22" i="1"/>
  <c r="Q23" i="1"/>
  <c r="Q24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4" i="1"/>
  <c r="Q45" i="1"/>
  <c r="Q46" i="1"/>
  <c r="Q47" i="1"/>
  <c r="Q48" i="1"/>
  <c r="Q49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70" i="1"/>
  <c r="Q71" i="1"/>
  <c r="Q72" i="1"/>
  <c r="Q73" i="1"/>
  <c r="Q74" i="1"/>
  <c r="Q75" i="1"/>
  <c r="Q76" i="1"/>
  <c r="Q77" i="1"/>
  <c r="Q78" i="1"/>
  <c r="Q79" i="1"/>
  <c r="Q80" i="1"/>
  <c r="Q81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20" i="1"/>
  <c r="Q121" i="1"/>
  <c r="Q122" i="1"/>
  <c r="Q123" i="1"/>
  <c r="Q124" i="1"/>
  <c r="Q125" i="1"/>
  <c r="Q126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9" i="1"/>
  <c r="Q170" i="1"/>
  <c r="Q171" i="1"/>
  <c r="Q172" i="1"/>
  <c r="Q173" i="1"/>
  <c r="Q174" i="1"/>
  <c r="Q175" i="1"/>
  <c r="Q177" i="1"/>
  <c r="Q178" i="1"/>
  <c r="Q179" i="1"/>
  <c r="Q180" i="1"/>
  <c r="Q181" i="1"/>
  <c r="Q182" i="1"/>
  <c r="Q183" i="1"/>
  <c r="Q184" i="1"/>
  <c r="Q185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50" i="1"/>
  <c r="Q251" i="1"/>
  <c r="Q252" i="1"/>
  <c r="Q253" i="1"/>
  <c r="Q254" i="1"/>
  <c r="Q255" i="1"/>
  <c r="Q256" i="1"/>
  <c r="Q257" i="1"/>
  <c r="Q258" i="1"/>
  <c r="Q259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10" i="1"/>
  <c r="Q311" i="1"/>
  <c r="Q312" i="1"/>
  <c r="Q313" i="1"/>
  <c r="Q314" i="1"/>
  <c r="Q316" i="1"/>
  <c r="Q319" i="1"/>
  <c r="Q326" i="1"/>
  <c r="Q327" i="1"/>
  <c r="Q330" i="1"/>
  <c r="Q334" i="1"/>
  <c r="Q341" i="1"/>
  <c r="Q21" i="1"/>
  <c r="G30" i="2"/>
  <c r="C30" i="2"/>
  <c r="G29" i="2"/>
  <c r="C29" i="2"/>
  <c r="G28" i="2"/>
  <c r="C28" i="2"/>
  <c r="G27" i="2"/>
  <c r="C27" i="2"/>
  <c r="G314" i="2"/>
  <c r="C314" i="2"/>
  <c r="G26" i="2"/>
  <c r="C26" i="2"/>
  <c r="G25" i="2"/>
  <c r="C25" i="2"/>
  <c r="G313" i="2"/>
  <c r="C313" i="2"/>
  <c r="E313" i="2"/>
  <c r="G24" i="2"/>
  <c r="C24" i="2"/>
  <c r="G23" i="2"/>
  <c r="C23" i="2"/>
  <c r="G312" i="2"/>
  <c r="C312" i="2"/>
  <c r="E312" i="2"/>
  <c r="G311" i="2"/>
  <c r="C311" i="2"/>
  <c r="E311" i="2"/>
  <c r="G310" i="2"/>
  <c r="C310" i="2"/>
  <c r="G309" i="2"/>
  <c r="C309" i="2"/>
  <c r="E309" i="2"/>
  <c r="G22" i="2"/>
  <c r="C22" i="2"/>
  <c r="G21" i="2"/>
  <c r="C21" i="2"/>
  <c r="G308" i="2"/>
  <c r="C308" i="2"/>
  <c r="G20" i="2"/>
  <c r="C20" i="2"/>
  <c r="G307" i="2"/>
  <c r="C307" i="2"/>
  <c r="G306" i="2"/>
  <c r="C306" i="2"/>
  <c r="G19" i="2"/>
  <c r="C19" i="2"/>
  <c r="G18" i="2"/>
  <c r="C18" i="2"/>
  <c r="G17" i="2"/>
  <c r="C17" i="2"/>
  <c r="G16" i="2"/>
  <c r="C16" i="2"/>
  <c r="G15" i="2"/>
  <c r="C15" i="2"/>
  <c r="G305" i="2"/>
  <c r="C305" i="2"/>
  <c r="G14" i="2"/>
  <c r="C14" i="2"/>
  <c r="G304" i="2"/>
  <c r="C304" i="2"/>
  <c r="G13" i="2"/>
  <c r="C13" i="2"/>
  <c r="G303" i="2"/>
  <c r="C303" i="2"/>
  <c r="G302" i="2"/>
  <c r="C302" i="2"/>
  <c r="G301" i="2"/>
  <c r="C301" i="2"/>
  <c r="G300" i="2"/>
  <c r="C300" i="2"/>
  <c r="G299" i="2"/>
  <c r="C299" i="2"/>
  <c r="G298" i="2"/>
  <c r="C298" i="2"/>
  <c r="G297" i="2"/>
  <c r="C297" i="2"/>
  <c r="G296" i="2"/>
  <c r="C296" i="2"/>
  <c r="G295" i="2"/>
  <c r="C295" i="2"/>
  <c r="G294" i="2"/>
  <c r="C294" i="2"/>
  <c r="G293" i="2"/>
  <c r="C293" i="2"/>
  <c r="G292" i="2"/>
  <c r="C292" i="2"/>
  <c r="G291" i="2"/>
  <c r="C291" i="2"/>
  <c r="G290" i="2"/>
  <c r="C290" i="2"/>
  <c r="G289" i="2"/>
  <c r="C289" i="2"/>
  <c r="G288" i="2"/>
  <c r="C288" i="2"/>
  <c r="G287" i="2"/>
  <c r="C287" i="2"/>
  <c r="G286" i="2"/>
  <c r="C286" i="2"/>
  <c r="G285" i="2"/>
  <c r="C285" i="2"/>
  <c r="G284" i="2"/>
  <c r="C284" i="2"/>
  <c r="G283" i="2"/>
  <c r="C283" i="2"/>
  <c r="G282" i="2"/>
  <c r="C282" i="2"/>
  <c r="G281" i="2"/>
  <c r="C281" i="2"/>
  <c r="G280" i="2"/>
  <c r="C280" i="2"/>
  <c r="G279" i="2"/>
  <c r="C279" i="2"/>
  <c r="G278" i="2"/>
  <c r="C278" i="2"/>
  <c r="G277" i="2"/>
  <c r="C277" i="2"/>
  <c r="G276" i="2"/>
  <c r="C276" i="2"/>
  <c r="G275" i="2"/>
  <c r="C275" i="2"/>
  <c r="G274" i="2"/>
  <c r="C274" i="2"/>
  <c r="G273" i="2"/>
  <c r="C273" i="2"/>
  <c r="G272" i="2"/>
  <c r="C272" i="2"/>
  <c r="G271" i="2"/>
  <c r="C271" i="2"/>
  <c r="G270" i="2"/>
  <c r="C270" i="2"/>
  <c r="G269" i="2"/>
  <c r="C269" i="2"/>
  <c r="G268" i="2"/>
  <c r="C268" i="2"/>
  <c r="G267" i="2"/>
  <c r="C267" i="2"/>
  <c r="G266" i="2"/>
  <c r="C266" i="2"/>
  <c r="G265" i="2"/>
  <c r="C265" i="2"/>
  <c r="G264" i="2"/>
  <c r="C264" i="2"/>
  <c r="G263" i="2"/>
  <c r="C263" i="2"/>
  <c r="G262" i="2"/>
  <c r="C262" i="2"/>
  <c r="G261" i="2"/>
  <c r="C261" i="2"/>
  <c r="G260" i="2"/>
  <c r="C260" i="2"/>
  <c r="G259" i="2"/>
  <c r="C259" i="2"/>
  <c r="G258" i="2"/>
  <c r="C258" i="2"/>
  <c r="G257" i="2"/>
  <c r="C257" i="2"/>
  <c r="G256" i="2"/>
  <c r="C256" i="2"/>
  <c r="G255" i="2"/>
  <c r="C255" i="2"/>
  <c r="G254" i="2"/>
  <c r="C254" i="2"/>
  <c r="G253" i="2"/>
  <c r="C253" i="2"/>
  <c r="G252" i="2"/>
  <c r="C252" i="2"/>
  <c r="G251" i="2"/>
  <c r="C251" i="2"/>
  <c r="G250" i="2"/>
  <c r="C250" i="2"/>
  <c r="G249" i="2"/>
  <c r="C249" i="2"/>
  <c r="G248" i="2"/>
  <c r="C248" i="2"/>
  <c r="G247" i="2"/>
  <c r="C247" i="2"/>
  <c r="G246" i="2"/>
  <c r="C246" i="2"/>
  <c r="G245" i="2"/>
  <c r="C245" i="2"/>
  <c r="G244" i="2"/>
  <c r="C244" i="2"/>
  <c r="G243" i="2"/>
  <c r="C243" i="2"/>
  <c r="G12" i="2"/>
  <c r="C12" i="2"/>
  <c r="G11" i="2"/>
  <c r="C11" i="2"/>
  <c r="G242" i="2"/>
  <c r="C242" i="2"/>
  <c r="G241" i="2"/>
  <c r="C241" i="2"/>
  <c r="G240" i="2"/>
  <c r="C240" i="2"/>
  <c r="G239" i="2"/>
  <c r="C239" i="2"/>
  <c r="G238" i="2"/>
  <c r="C238" i="2"/>
  <c r="G237" i="2"/>
  <c r="C237" i="2"/>
  <c r="G236" i="2"/>
  <c r="C236" i="2"/>
  <c r="G235" i="2"/>
  <c r="C235" i="2"/>
  <c r="G234" i="2"/>
  <c r="C234" i="2"/>
  <c r="G233" i="2"/>
  <c r="C233" i="2"/>
  <c r="G232" i="2"/>
  <c r="C232" i="2"/>
  <c r="G231" i="2"/>
  <c r="C231" i="2"/>
  <c r="G230" i="2"/>
  <c r="C230" i="2"/>
  <c r="G229" i="2"/>
  <c r="C229" i="2"/>
  <c r="G228" i="2"/>
  <c r="C228" i="2"/>
  <c r="G227" i="2"/>
  <c r="C227" i="2"/>
  <c r="G226" i="2"/>
  <c r="C226" i="2"/>
  <c r="G225" i="2"/>
  <c r="C225" i="2"/>
  <c r="G224" i="2"/>
  <c r="C224" i="2"/>
  <c r="G223" i="2"/>
  <c r="C223" i="2"/>
  <c r="G222" i="2"/>
  <c r="C222" i="2"/>
  <c r="G221" i="2"/>
  <c r="C221" i="2"/>
  <c r="G220" i="2"/>
  <c r="C220" i="2"/>
  <c r="G219" i="2"/>
  <c r="C219" i="2"/>
  <c r="G218" i="2"/>
  <c r="C218" i="2"/>
  <c r="G217" i="2"/>
  <c r="C217" i="2"/>
  <c r="G216" i="2"/>
  <c r="C216" i="2"/>
  <c r="G215" i="2"/>
  <c r="C215" i="2"/>
  <c r="G214" i="2"/>
  <c r="C214" i="2"/>
  <c r="G213" i="2"/>
  <c r="C213" i="2"/>
  <c r="G212" i="2"/>
  <c r="C212" i="2"/>
  <c r="G211" i="2"/>
  <c r="C211" i="2"/>
  <c r="G210" i="2"/>
  <c r="C210" i="2"/>
  <c r="G209" i="2"/>
  <c r="C209" i="2"/>
  <c r="G208" i="2"/>
  <c r="C208" i="2"/>
  <c r="G207" i="2"/>
  <c r="C207" i="2"/>
  <c r="G206" i="2"/>
  <c r="C206" i="2"/>
  <c r="G205" i="2"/>
  <c r="C205" i="2"/>
  <c r="G204" i="2"/>
  <c r="C204" i="2"/>
  <c r="G203" i="2"/>
  <c r="C203" i="2"/>
  <c r="G202" i="2"/>
  <c r="C202" i="2"/>
  <c r="G201" i="2"/>
  <c r="C201" i="2"/>
  <c r="G200" i="2"/>
  <c r="C200" i="2"/>
  <c r="G199" i="2"/>
  <c r="C199" i="2"/>
  <c r="G198" i="2"/>
  <c r="C198" i="2"/>
  <c r="G197" i="2"/>
  <c r="C197" i="2"/>
  <c r="G196" i="2"/>
  <c r="C196" i="2"/>
  <c r="G195" i="2"/>
  <c r="C195" i="2"/>
  <c r="G194" i="2"/>
  <c r="C194" i="2"/>
  <c r="G193" i="2"/>
  <c r="C193" i="2"/>
  <c r="G192" i="2"/>
  <c r="C192" i="2"/>
  <c r="G191" i="2"/>
  <c r="C191" i="2"/>
  <c r="G190" i="2"/>
  <c r="C190" i="2"/>
  <c r="G189" i="2"/>
  <c r="C189" i="2"/>
  <c r="G188" i="2"/>
  <c r="C188" i="2"/>
  <c r="G187" i="2"/>
  <c r="C187" i="2"/>
  <c r="G186" i="2"/>
  <c r="C186" i="2"/>
  <c r="G185" i="2"/>
  <c r="C185" i="2"/>
  <c r="G184" i="2"/>
  <c r="C184" i="2"/>
  <c r="G183" i="2"/>
  <c r="C183" i="2"/>
  <c r="G182" i="2"/>
  <c r="C182" i="2"/>
  <c r="G181" i="2"/>
  <c r="C181" i="2"/>
  <c r="G180" i="2"/>
  <c r="C180" i="2"/>
  <c r="G179" i="2"/>
  <c r="C179" i="2"/>
  <c r="G178" i="2"/>
  <c r="C178" i="2"/>
  <c r="G177" i="2"/>
  <c r="C177" i="2"/>
  <c r="G176" i="2"/>
  <c r="C176" i="2"/>
  <c r="G175" i="2"/>
  <c r="C175" i="2"/>
  <c r="G174" i="2"/>
  <c r="C174" i="2"/>
  <c r="G173" i="2"/>
  <c r="C173" i="2"/>
  <c r="G172" i="2"/>
  <c r="C172" i="2"/>
  <c r="G171" i="2"/>
  <c r="C171" i="2"/>
  <c r="G170" i="2"/>
  <c r="C170" i="2"/>
  <c r="G169" i="2"/>
  <c r="C169" i="2"/>
  <c r="G168" i="2"/>
  <c r="C168" i="2"/>
  <c r="G167" i="2"/>
  <c r="C167" i="2"/>
  <c r="G166" i="2"/>
  <c r="C166" i="2"/>
  <c r="G165" i="2"/>
  <c r="C165" i="2"/>
  <c r="G164" i="2"/>
  <c r="C164" i="2"/>
  <c r="G163" i="2"/>
  <c r="C163" i="2"/>
  <c r="G162" i="2"/>
  <c r="C162" i="2"/>
  <c r="G161" i="2"/>
  <c r="C161" i="2"/>
  <c r="G160" i="2"/>
  <c r="C160" i="2"/>
  <c r="G159" i="2"/>
  <c r="C159" i="2"/>
  <c r="G158" i="2"/>
  <c r="C158" i="2"/>
  <c r="G157" i="2"/>
  <c r="C157" i="2"/>
  <c r="G156" i="2"/>
  <c r="C156" i="2"/>
  <c r="G155" i="2"/>
  <c r="C155" i="2"/>
  <c r="G154" i="2"/>
  <c r="C154" i="2"/>
  <c r="G153" i="2"/>
  <c r="C153" i="2"/>
  <c r="G152" i="2"/>
  <c r="C152" i="2"/>
  <c r="G151" i="2"/>
  <c r="C151" i="2"/>
  <c r="G150" i="2"/>
  <c r="C150" i="2"/>
  <c r="G149" i="2"/>
  <c r="C149" i="2"/>
  <c r="G148" i="2"/>
  <c r="C148" i="2"/>
  <c r="G147" i="2"/>
  <c r="C147" i="2"/>
  <c r="G146" i="2"/>
  <c r="C146" i="2"/>
  <c r="G145" i="2"/>
  <c r="C145" i="2"/>
  <c r="G144" i="2"/>
  <c r="C144" i="2"/>
  <c r="G143" i="2"/>
  <c r="C143" i="2"/>
  <c r="G142" i="2"/>
  <c r="C142" i="2"/>
  <c r="G141" i="2"/>
  <c r="C141" i="2"/>
  <c r="G140" i="2"/>
  <c r="C140" i="2"/>
  <c r="G139" i="2"/>
  <c r="C139" i="2"/>
  <c r="G138" i="2"/>
  <c r="C138" i="2"/>
  <c r="G137" i="2"/>
  <c r="C137" i="2"/>
  <c r="G136" i="2"/>
  <c r="C136" i="2"/>
  <c r="G135" i="2"/>
  <c r="C135" i="2"/>
  <c r="G134" i="2"/>
  <c r="C134" i="2"/>
  <c r="G133" i="2"/>
  <c r="C133" i="2"/>
  <c r="G132" i="2"/>
  <c r="C132" i="2"/>
  <c r="G131" i="2"/>
  <c r="C131" i="2"/>
  <c r="G130" i="2"/>
  <c r="C130" i="2"/>
  <c r="G129" i="2"/>
  <c r="C129" i="2"/>
  <c r="G128" i="2"/>
  <c r="C128" i="2"/>
  <c r="G127" i="2"/>
  <c r="C127" i="2"/>
  <c r="G126" i="2"/>
  <c r="C126" i="2"/>
  <c r="G125" i="2"/>
  <c r="C125" i="2"/>
  <c r="G124" i="2"/>
  <c r="C124" i="2"/>
  <c r="G123" i="2"/>
  <c r="C123" i="2"/>
  <c r="G122" i="2"/>
  <c r="C122" i="2"/>
  <c r="G121" i="2"/>
  <c r="C121" i="2"/>
  <c r="G120" i="2"/>
  <c r="C120" i="2"/>
  <c r="G119" i="2"/>
  <c r="C119" i="2"/>
  <c r="G118" i="2"/>
  <c r="C118" i="2"/>
  <c r="G117" i="2"/>
  <c r="C117" i="2"/>
  <c r="G116" i="2"/>
  <c r="C116" i="2"/>
  <c r="G115" i="2"/>
  <c r="C115" i="2"/>
  <c r="G114" i="2"/>
  <c r="C114" i="2"/>
  <c r="G113" i="2"/>
  <c r="C113" i="2"/>
  <c r="G112" i="2"/>
  <c r="C112" i="2"/>
  <c r="G111" i="2"/>
  <c r="C111" i="2"/>
  <c r="G110" i="2"/>
  <c r="C110" i="2"/>
  <c r="G109" i="2"/>
  <c r="C109" i="2"/>
  <c r="G108" i="2"/>
  <c r="C108" i="2"/>
  <c r="G107" i="2"/>
  <c r="C107" i="2"/>
  <c r="G106" i="2"/>
  <c r="C106" i="2"/>
  <c r="G105" i="2"/>
  <c r="C105" i="2"/>
  <c r="G104" i="2"/>
  <c r="C104" i="2"/>
  <c r="G103" i="2"/>
  <c r="C103" i="2"/>
  <c r="G102" i="2"/>
  <c r="C102" i="2"/>
  <c r="G101" i="2"/>
  <c r="C101" i="2"/>
  <c r="G100" i="2"/>
  <c r="C100" i="2"/>
  <c r="G99" i="2"/>
  <c r="C99" i="2"/>
  <c r="G98" i="2"/>
  <c r="C98" i="2"/>
  <c r="G97" i="2"/>
  <c r="C97" i="2"/>
  <c r="G96" i="2"/>
  <c r="C96" i="2"/>
  <c r="G95" i="2"/>
  <c r="C95" i="2"/>
  <c r="G94" i="2"/>
  <c r="C94" i="2"/>
  <c r="G93" i="2"/>
  <c r="C93" i="2"/>
  <c r="G92" i="2"/>
  <c r="C92" i="2"/>
  <c r="G91" i="2"/>
  <c r="C91" i="2"/>
  <c r="G90" i="2"/>
  <c r="C90" i="2"/>
  <c r="G89" i="2"/>
  <c r="C89" i="2"/>
  <c r="G88" i="2"/>
  <c r="C88" i="2"/>
  <c r="G87" i="2"/>
  <c r="C87" i="2"/>
  <c r="G86" i="2"/>
  <c r="C86" i="2"/>
  <c r="G85" i="2"/>
  <c r="C85" i="2"/>
  <c r="G84" i="2"/>
  <c r="C84" i="2"/>
  <c r="G83" i="2"/>
  <c r="C83" i="2"/>
  <c r="G82" i="2"/>
  <c r="C82" i="2"/>
  <c r="G81" i="2"/>
  <c r="C81" i="2"/>
  <c r="G80" i="2"/>
  <c r="C80" i="2"/>
  <c r="G79" i="2"/>
  <c r="C79" i="2"/>
  <c r="G78" i="2"/>
  <c r="C78" i="2"/>
  <c r="G77" i="2"/>
  <c r="C77" i="2"/>
  <c r="G76" i="2"/>
  <c r="C76" i="2"/>
  <c r="G75" i="2"/>
  <c r="C75" i="2"/>
  <c r="G74" i="2"/>
  <c r="C74" i="2"/>
  <c r="G73" i="2"/>
  <c r="C73" i="2"/>
  <c r="G72" i="2"/>
  <c r="C72" i="2"/>
  <c r="G71" i="2"/>
  <c r="C71" i="2"/>
  <c r="G70" i="2"/>
  <c r="C70" i="2"/>
  <c r="G69" i="2"/>
  <c r="C69" i="2"/>
  <c r="G68" i="2"/>
  <c r="C68" i="2"/>
  <c r="G67" i="2"/>
  <c r="C67" i="2"/>
  <c r="G66" i="2"/>
  <c r="C66" i="2"/>
  <c r="G65" i="2"/>
  <c r="C65" i="2"/>
  <c r="G64" i="2"/>
  <c r="C64" i="2"/>
  <c r="G63" i="2"/>
  <c r="C63" i="2"/>
  <c r="G62" i="2"/>
  <c r="C62" i="2"/>
  <c r="G61" i="2"/>
  <c r="C61" i="2"/>
  <c r="G60" i="2"/>
  <c r="C60" i="2"/>
  <c r="G59" i="2"/>
  <c r="C59" i="2"/>
  <c r="G58" i="2"/>
  <c r="C58" i="2"/>
  <c r="G57" i="2"/>
  <c r="C57" i="2"/>
  <c r="G56" i="2"/>
  <c r="C56" i="2"/>
  <c r="G55" i="2"/>
  <c r="C55" i="2"/>
  <c r="G54" i="2"/>
  <c r="C54" i="2"/>
  <c r="G53" i="2"/>
  <c r="C53" i="2"/>
  <c r="G52" i="2"/>
  <c r="C52" i="2"/>
  <c r="G51" i="2"/>
  <c r="C51" i="2"/>
  <c r="G50" i="2"/>
  <c r="C50" i="2"/>
  <c r="G49" i="2"/>
  <c r="C49" i="2"/>
  <c r="G48" i="2"/>
  <c r="C48" i="2"/>
  <c r="G47" i="2"/>
  <c r="C47" i="2"/>
  <c r="G46" i="2"/>
  <c r="C46" i="2"/>
  <c r="G45" i="2"/>
  <c r="C45" i="2"/>
  <c r="G44" i="2"/>
  <c r="C44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A209" i="2"/>
  <c r="H209" i="2"/>
  <c r="B209" i="2"/>
  <c r="D209" i="2"/>
  <c r="A210" i="2"/>
  <c r="H210" i="2"/>
  <c r="B210" i="2"/>
  <c r="D210" i="2"/>
  <c r="A211" i="2"/>
  <c r="H211" i="2"/>
  <c r="B211" i="2"/>
  <c r="D211" i="2"/>
  <c r="A212" i="2"/>
  <c r="H212" i="2"/>
  <c r="B212" i="2"/>
  <c r="D212" i="2"/>
  <c r="A213" i="2"/>
  <c r="H213" i="2"/>
  <c r="B213" i="2"/>
  <c r="D213" i="2"/>
  <c r="A214" i="2"/>
  <c r="H214" i="2"/>
  <c r="B214" i="2"/>
  <c r="D214" i="2"/>
  <c r="A215" i="2"/>
  <c r="H215" i="2"/>
  <c r="B215" i="2"/>
  <c r="D215" i="2"/>
  <c r="A216" i="2"/>
  <c r="H216" i="2"/>
  <c r="B216" i="2"/>
  <c r="D216" i="2"/>
  <c r="A217" i="2"/>
  <c r="H217" i="2"/>
  <c r="B217" i="2"/>
  <c r="D217" i="2"/>
  <c r="A218" i="2"/>
  <c r="H218" i="2"/>
  <c r="B218" i="2"/>
  <c r="D218" i="2"/>
  <c r="A219" i="2"/>
  <c r="H219" i="2"/>
  <c r="B219" i="2"/>
  <c r="D219" i="2"/>
  <c r="A220" i="2"/>
  <c r="H220" i="2"/>
  <c r="B220" i="2"/>
  <c r="D220" i="2"/>
  <c r="A221" i="2"/>
  <c r="H221" i="2"/>
  <c r="B221" i="2"/>
  <c r="D221" i="2"/>
  <c r="A222" i="2"/>
  <c r="H222" i="2"/>
  <c r="B222" i="2"/>
  <c r="D222" i="2"/>
  <c r="A223" i="2"/>
  <c r="H223" i="2"/>
  <c r="B223" i="2"/>
  <c r="D223" i="2"/>
  <c r="A224" i="2"/>
  <c r="H224" i="2"/>
  <c r="B224" i="2"/>
  <c r="D224" i="2"/>
  <c r="A225" i="2"/>
  <c r="H225" i="2"/>
  <c r="B225" i="2"/>
  <c r="D225" i="2"/>
  <c r="A226" i="2"/>
  <c r="H226" i="2"/>
  <c r="B226" i="2"/>
  <c r="D226" i="2"/>
  <c r="A227" i="2"/>
  <c r="H227" i="2"/>
  <c r="B227" i="2"/>
  <c r="D227" i="2"/>
  <c r="A228" i="2"/>
  <c r="H228" i="2"/>
  <c r="B228" i="2"/>
  <c r="D228" i="2"/>
  <c r="A229" i="2"/>
  <c r="H229" i="2"/>
  <c r="B229" i="2"/>
  <c r="D229" i="2"/>
  <c r="A230" i="2"/>
  <c r="H230" i="2"/>
  <c r="B230" i="2"/>
  <c r="D230" i="2"/>
  <c r="A231" i="2"/>
  <c r="H231" i="2"/>
  <c r="B231" i="2"/>
  <c r="D231" i="2"/>
  <c r="A232" i="2"/>
  <c r="H232" i="2"/>
  <c r="B232" i="2"/>
  <c r="D232" i="2"/>
  <c r="A233" i="2"/>
  <c r="H233" i="2"/>
  <c r="B233" i="2"/>
  <c r="D233" i="2"/>
  <c r="A234" i="2"/>
  <c r="H234" i="2"/>
  <c r="B234" i="2"/>
  <c r="D234" i="2"/>
  <c r="A235" i="2"/>
  <c r="H235" i="2"/>
  <c r="B235" i="2"/>
  <c r="D235" i="2"/>
  <c r="A236" i="2"/>
  <c r="H236" i="2"/>
  <c r="B236" i="2"/>
  <c r="D236" i="2"/>
  <c r="A237" i="2"/>
  <c r="H237" i="2"/>
  <c r="B237" i="2"/>
  <c r="D237" i="2"/>
  <c r="A238" i="2"/>
  <c r="H238" i="2"/>
  <c r="B238" i="2"/>
  <c r="D238" i="2"/>
  <c r="A239" i="2"/>
  <c r="H239" i="2"/>
  <c r="B239" i="2"/>
  <c r="D239" i="2"/>
  <c r="A240" i="2"/>
  <c r="H240" i="2"/>
  <c r="B240" i="2"/>
  <c r="D240" i="2"/>
  <c r="A241" i="2"/>
  <c r="H241" i="2"/>
  <c r="B241" i="2"/>
  <c r="D241" i="2"/>
  <c r="A242" i="2"/>
  <c r="H242" i="2"/>
  <c r="B242" i="2"/>
  <c r="D242" i="2"/>
  <c r="A11" i="2"/>
  <c r="H11" i="2"/>
  <c r="B11" i="2"/>
  <c r="D11" i="2"/>
  <c r="A12" i="2"/>
  <c r="H12" i="2"/>
  <c r="B12" i="2"/>
  <c r="D12" i="2"/>
  <c r="A243" i="2"/>
  <c r="H243" i="2"/>
  <c r="B243" i="2"/>
  <c r="D243" i="2"/>
  <c r="A244" i="2"/>
  <c r="H244" i="2"/>
  <c r="B244" i="2"/>
  <c r="D244" i="2"/>
  <c r="A245" i="2"/>
  <c r="H245" i="2"/>
  <c r="B245" i="2"/>
  <c r="D245" i="2"/>
  <c r="A246" i="2"/>
  <c r="H246" i="2"/>
  <c r="B246" i="2"/>
  <c r="D246" i="2"/>
  <c r="A247" i="2"/>
  <c r="H247" i="2"/>
  <c r="B247" i="2"/>
  <c r="D247" i="2"/>
  <c r="A248" i="2"/>
  <c r="H248" i="2"/>
  <c r="B248" i="2"/>
  <c r="D248" i="2"/>
  <c r="A249" i="2"/>
  <c r="H249" i="2"/>
  <c r="B249" i="2"/>
  <c r="D249" i="2"/>
  <c r="A250" i="2"/>
  <c r="H250" i="2"/>
  <c r="B250" i="2"/>
  <c r="D250" i="2"/>
  <c r="A251" i="2"/>
  <c r="H251" i="2"/>
  <c r="B251" i="2"/>
  <c r="D251" i="2"/>
  <c r="A252" i="2"/>
  <c r="H252" i="2"/>
  <c r="B252" i="2"/>
  <c r="D252" i="2"/>
  <c r="A253" i="2"/>
  <c r="H253" i="2"/>
  <c r="B253" i="2"/>
  <c r="D253" i="2"/>
  <c r="A254" i="2"/>
  <c r="H254" i="2"/>
  <c r="B254" i="2"/>
  <c r="D254" i="2"/>
  <c r="A255" i="2"/>
  <c r="H255" i="2"/>
  <c r="B255" i="2"/>
  <c r="D255" i="2"/>
  <c r="A256" i="2"/>
  <c r="H256" i="2"/>
  <c r="B256" i="2"/>
  <c r="D256" i="2"/>
  <c r="A257" i="2"/>
  <c r="H257" i="2"/>
  <c r="B257" i="2"/>
  <c r="D257" i="2"/>
  <c r="A258" i="2"/>
  <c r="H258" i="2"/>
  <c r="B258" i="2"/>
  <c r="D258" i="2"/>
  <c r="A259" i="2"/>
  <c r="H259" i="2"/>
  <c r="B259" i="2"/>
  <c r="D259" i="2"/>
  <c r="A260" i="2"/>
  <c r="H260" i="2"/>
  <c r="B260" i="2"/>
  <c r="D260" i="2"/>
  <c r="A261" i="2"/>
  <c r="H261" i="2"/>
  <c r="B261" i="2"/>
  <c r="D261" i="2"/>
  <c r="A262" i="2"/>
  <c r="H262" i="2"/>
  <c r="B262" i="2"/>
  <c r="D262" i="2"/>
  <c r="A263" i="2"/>
  <c r="H263" i="2"/>
  <c r="B263" i="2"/>
  <c r="D263" i="2"/>
  <c r="A264" i="2"/>
  <c r="H264" i="2"/>
  <c r="B264" i="2"/>
  <c r="D264" i="2"/>
  <c r="A265" i="2"/>
  <c r="H265" i="2"/>
  <c r="B265" i="2"/>
  <c r="D265" i="2"/>
  <c r="A266" i="2"/>
  <c r="H266" i="2"/>
  <c r="B266" i="2"/>
  <c r="D266" i="2"/>
  <c r="A267" i="2"/>
  <c r="H267" i="2"/>
  <c r="B267" i="2"/>
  <c r="D267" i="2"/>
  <c r="A268" i="2"/>
  <c r="H268" i="2"/>
  <c r="B268" i="2"/>
  <c r="D268" i="2"/>
  <c r="A269" i="2"/>
  <c r="H269" i="2"/>
  <c r="B269" i="2"/>
  <c r="D269" i="2"/>
  <c r="A270" i="2"/>
  <c r="H270" i="2"/>
  <c r="B270" i="2"/>
  <c r="D270" i="2"/>
  <c r="A271" i="2"/>
  <c r="H271" i="2"/>
  <c r="B271" i="2"/>
  <c r="D271" i="2"/>
  <c r="A272" i="2"/>
  <c r="H272" i="2"/>
  <c r="B272" i="2"/>
  <c r="D272" i="2"/>
  <c r="A273" i="2"/>
  <c r="H273" i="2"/>
  <c r="B273" i="2"/>
  <c r="D273" i="2"/>
  <c r="A274" i="2"/>
  <c r="H274" i="2"/>
  <c r="B274" i="2"/>
  <c r="D274" i="2"/>
  <c r="A275" i="2"/>
  <c r="H275" i="2"/>
  <c r="B275" i="2"/>
  <c r="D275" i="2"/>
  <c r="A276" i="2"/>
  <c r="H276" i="2"/>
  <c r="B276" i="2"/>
  <c r="D276" i="2"/>
  <c r="A277" i="2"/>
  <c r="H277" i="2"/>
  <c r="B277" i="2"/>
  <c r="D277" i="2"/>
  <c r="A278" i="2"/>
  <c r="H278" i="2"/>
  <c r="B278" i="2"/>
  <c r="D278" i="2"/>
  <c r="A279" i="2"/>
  <c r="H279" i="2"/>
  <c r="B279" i="2"/>
  <c r="D279" i="2"/>
  <c r="A280" i="2"/>
  <c r="H280" i="2"/>
  <c r="B280" i="2"/>
  <c r="D280" i="2"/>
  <c r="A281" i="2"/>
  <c r="H281" i="2"/>
  <c r="B281" i="2"/>
  <c r="D281" i="2"/>
  <c r="A282" i="2"/>
  <c r="H282" i="2"/>
  <c r="B282" i="2"/>
  <c r="D282" i="2"/>
  <c r="A283" i="2"/>
  <c r="H283" i="2"/>
  <c r="B283" i="2"/>
  <c r="D283" i="2"/>
  <c r="A284" i="2"/>
  <c r="H284" i="2"/>
  <c r="B284" i="2"/>
  <c r="D284" i="2"/>
  <c r="A285" i="2"/>
  <c r="H285" i="2"/>
  <c r="B285" i="2"/>
  <c r="D285" i="2"/>
  <c r="A286" i="2"/>
  <c r="H286" i="2"/>
  <c r="B286" i="2"/>
  <c r="D286" i="2"/>
  <c r="A287" i="2"/>
  <c r="H287" i="2"/>
  <c r="B287" i="2"/>
  <c r="D287" i="2"/>
  <c r="A288" i="2"/>
  <c r="H288" i="2"/>
  <c r="B288" i="2"/>
  <c r="D288" i="2"/>
  <c r="A289" i="2"/>
  <c r="H289" i="2"/>
  <c r="B289" i="2"/>
  <c r="D289" i="2"/>
  <c r="A290" i="2"/>
  <c r="H290" i="2"/>
  <c r="B290" i="2"/>
  <c r="D290" i="2"/>
  <c r="A291" i="2"/>
  <c r="H291" i="2"/>
  <c r="B291" i="2"/>
  <c r="D291" i="2"/>
  <c r="A292" i="2"/>
  <c r="H292" i="2"/>
  <c r="B292" i="2"/>
  <c r="D292" i="2"/>
  <c r="A293" i="2"/>
  <c r="H293" i="2"/>
  <c r="B293" i="2"/>
  <c r="D293" i="2"/>
  <c r="A294" i="2"/>
  <c r="H294" i="2"/>
  <c r="B294" i="2"/>
  <c r="D294" i="2"/>
  <c r="A295" i="2"/>
  <c r="H295" i="2"/>
  <c r="B295" i="2"/>
  <c r="D295" i="2"/>
  <c r="A296" i="2"/>
  <c r="H296" i="2"/>
  <c r="B296" i="2"/>
  <c r="D296" i="2"/>
  <c r="A297" i="2"/>
  <c r="H297" i="2"/>
  <c r="B297" i="2"/>
  <c r="D297" i="2"/>
  <c r="A298" i="2"/>
  <c r="H298" i="2"/>
  <c r="B298" i="2"/>
  <c r="D298" i="2"/>
  <c r="A299" i="2"/>
  <c r="H299" i="2"/>
  <c r="B299" i="2"/>
  <c r="D299" i="2"/>
  <c r="A300" i="2"/>
  <c r="H300" i="2"/>
  <c r="B300" i="2"/>
  <c r="D300" i="2"/>
  <c r="A301" i="2"/>
  <c r="H301" i="2"/>
  <c r="B301" i="2"/>
  <c r="D301" i="2"/>
  <c r="A302" i="2"/>
  <c r="H302" i="2"/>
  <c r="B302" i="2"/>
  <c r="D302" i="2"/>
  <c r="A303" i="2"/>
  <c r="H303" i="2"/>
  <c r="B303" i="2"/>
  <c r="D303" i="2"/>
  <c r="A13" i="2"/>
  <c r="H13" i="2"/>
  <c r="B13" i="2"/>
  <c r="D13" i="2"/>
  <c r="A304" i="2"/>
  <c r="H304" i="2"/>
  <c r="B304" i="2"/>
  <c r="D304" i="2"/>
  <c r="A14" i="2"/>
  <c r="H14" i="2"/>
  <c r="B14" i="2"/>
  <c r="D14" i="2"/>
  <c r="A305" i="2"/>
  <c r="H305" i="2"/>
  <c r="B305" i="2"/>
  <c r="D305" i="2"/>
  <c r="A15" i="2"/>
  <c r="H15" i="2"/>
  <c r="B15" i="2"/>
  <c r="D15" i="2"/>
  <c r="A16" i="2"/>
  <c r="H16" i="2"/>
  <c r="B16" i="2"/>
  <c r="D16" i="2"/>
  <c r="A17" i="2"/>
  <c r="H17" i="2"/>
  <c r="B17" i="2"/>
  <c r="D17" i="2"/>
  <c r="A18" i="2"/>
  <c r="H18" i="2"/>
  <c r="B18" i="2"/>
  <c r="D18" i="2"/>
  <c r="A19" i="2"/>
  <c r="H19" i="2"/>
  <c r="B19" i="2"/>
  <c r="D19" i="2"/>
  <c r="A306" i="2"/>
  <c r="H306" i="2"/>
  <c r="B306" i="2"/>
  <c r="D306" i="2"/>
  <c r="A307" i="2"/>
  <c r="H307" i="2"/>
  <c r="B307" i="2"/>
  <c r="D307" i="2"/>
  <c r="A20" i="2"/>
  <c r="H20" i="2"/>
  <c r="B20" i="2"/>
  <c r="D20" i="2"/>
  <c r="A308" i="2"/>
  <c r="H308" i="2"/>
  <c r="B308" i="2"/>
  <c r="D308" i="2"/>
  <c r="A21" i="2"/>
  <c r="H21" i="2"/>
  <c r="B21" i="2"/>
  <c r="D21" i="2"/>
  <c r="A22" i="2"/>
  <c r="H22" i="2"/>
  <c r="B22" i="2"/>
  <c r="D22" i="2"/>
  <c r="A309" i="2"/>
  <c r="H309" i="2"/>
  <c r="B309" i="2"/>
  <c r="D309" i="2"/>
  <c r="A310" i="2"/>
  <c r="H310" i="2"/>
  <c r="B310" i="2"/>
  <c r="D310" i="2"/>
  <c r="A311" i="2"/>
  <c r="H311" i="2"/>
  <c r="B311" i="2"/>
  <c r="D311" i="2"/>
  <c r="A312" i="2"/>
  <c r="H312" i="2"/>
  <c r="B312" i="2"/>
  <c r="D312" i="2"/>
  <c r="A23" i="2"/>
  <c r="H23" i="2"/>
  <c r="B23" i="2"/>
  <c r="D23" i="2"/>
  <c r="A24" i="2"/>
  <c r="H24" i="2"/>
  <c r="B24" i="2"/>
  <c r="D24" i="2"/>
  <c r="A313" i="2"/>
  <c r="H313" i="2"/>
  <c r="B313" i="2"/>
  <c r="D313" i="2"/>
  <c r="A25" i="2"/>
  <c r="H25" i="2"/>
  <c r="B25" i="2"/>
  <c r="D25" i="2"/>
  <c r="A26" i="2"/>
  <c r="H26" i="2"/>
  <c r="B26" i="2"/>
  <c r="D26" i="2"/>
  <c r="A314" i="2"/>
  <c r="H314" i="2"/>
  <c r="B314" i="2"/>
  <c r="D314" i="2"/>
  <c r="A27" i="2"/>
  <c r="H27" i="2"/>
  <c r="B27" i="2"/>
  <c r="D27" i="2"/>
  <c r="A28" i="2"/>
  <c r="H28" i="2"/>
  <c r="B28" i="2"/>
  <c r="D28" i="2"/>
  <c r="A29" i="2"/>
  <c r="H29" i="2"/>
  <c r="B29" i="2"/>
  <c r="D29" i="2"/>
  <c r="A30" i="2"/>
  <c r="H30" i="2"/>
  <c r="B30" i="2"/>
  <c r="D30" i="2"/>
  <c r="H208" i="2"/>
  <c r="B208" i="2"/>
  <c r="D208" i="2"/>
  <c r="A208" i="2"/>
  <c r="H207" i="2"/>
  <c r="D207" i="2"/>
  <c r="B207" i="2"/>
  <c r="A207" i="2"/>
  <c r="H206" i="2"/>
  <c r="B206" i="2"/>
  <c r="D206" i="2"/>
  <c r="A206" i="2"/>
  <c r="H205" i="2"/>
  <c r="D205" i="2"/>
  <c r="B205" i="2"/>
  <c r="A205" i="2"/>
  <c r="H204" i="2"/>
  <c r="B204" i="2"/>
  <c r="D204" i="2"/>
  <c r="A204" i="2"/>
  <c r="H203" i="2"/>
  <c r="D203" i="2"/>
  <c r="B203" i="2"/>
  <c r="A203" i="2"/>
  <c r="H202" i="2"/>
  <c r="B202" i="2"/>
  <c r="D202" i="2"/>
  <c r="A202" i="2"/>
  <c r="H201" i="2"/>
  <c r="D201" i="2"/>
  <c r="B201" i="2"/>
  <c r="A201" i="2"/>
  <c r="H200" i="2"/>
  <c r="B200" i="2"/>
  <c r="D200" i="2"/>
  <c r="A200" i="2"/>
  <c r="H199" i="2"/>
  <c r="D199" i="2"/>
  <c r="B199" i="2"/>
  <c r="A199" i="2"/>
  <c r="H198" i="2"/>
  <c r="B198" i="2"/>
  <c r="D198" i="2"/>
  <c r="A198" i="2"/>
  <c r="H197" i="2"/>
  <c r="D197" i="2"/>
  <c r="B197" i="2"/>
  <c r="A197" i="2"/>
  <c r="H196" i="2"/>
  <c r="B196" i="2"/>
  <c r="D196" i="2"/>
  <c r="A196" i="2"/>
  <c r="H195" i="2"/>
  <c r="D195" i="2"/>
  <c r="B195" i="2"/>
  <c r="A195" i="2"/>
  <c r="H194" i="2"/>
  <c r="B194" i="2"/>
  <c r="D194" i="2"/>
  <c r="A194" i="2"/>
  <c r="H193" i="2"/>
  <c r="D193" i="2"/>
  <c r="B193" i="2"/>
  <c r="A193" i="2"/>
  <c r="H192" i="2"/>
  <c r="B192" i="2"/>
  <c r="D192" i="2"/>
  <c r="A192" i="2"/>
  <c r="H191" i="2"/>
  <c r="D191" i="2"/>
  <c r="B191" i="2"/>
  <c r="A191" i="2"/>
  <c r="H190" i="2"/>
  <c r="B190" i="2"/>
  <c r="D190" i="2"/>
  <c r="A190" i="2"/>
  <c r="H189" i="2"/>
  <c r="D189" i="2"/>
  <c r="B189" i="2"/>
  <c r="A189" i="2"/>
  <c r="H188" i="2"/>
  <c r="B188" i="2"/>
  <c r="D188" i="2"/>
  <c r="A188" i="2"/>
  <c r="H187" i="2"/>
  <c r="D187" i="2"/>
  <c r="B187" i="2"/>
  <c r="A187" i="2"/>
  <c r="H186" i="2"/>
  <c r="B186" i="2"/>
  <c r="D186" i="2"/>
  <c r="A186" i="2"/>
  <c r="H185" i="2"/>
  <c r="D185" i="2"/>
  <c r="B185" i="2"/>
  <c r="A185" i="2"/>
  <c r="H184" i="2"/>
  <c r="B184" i="2"/>
  <c r="D184" i="2"/>
  <c r="A184" i="2"/>
  <c r="H183" i="2"/>
  <c r="D183" i="2"/>
  <c r="B183" i="2"/>
  <c r="A183" i="2"/>
  <c r="H182" i="2"/>
  <c r="B182" i="2"/>
  <c r="D182" i="2"/>
  <c r="A182" i="2"/>
  <c r="H181" i="2"/>
  <c r="D181" i="2"/>
  <c r="B181" i="2"/>
  <c r="A181" i="2"/>
  <c r="H180" i="2"/>
  <c r="B180" i="2"/>
  <c r="D180" i="2"/>
  <c r="A180" i="2"/>
  <c r="H179" i="2"/>
  <c r="D179" i="2"/>
  <c r="B179" i="2"/>
  <c r="A179" i="2"/>
  <c r="H178" i="2"/>
  <c r="B178" i="2"/>
  <c r="D178" i="2"/>
  <c r="A178" i="2"/>
  <c r="H177" i="2"/>
  <c r="D177" i="2"/>
  <c r="B177" i="2"/>
  <c r="A177" i="2"/>
  <c r="H176" i="2"/>
  <c r="B176" i="2"/>
  <c r="D176" i="2"/>
  <c r="A176" i="2"/>
  <c r="H175" i="2"/>
  <c r="D175" i="2"/>
  <c r="B175" i="2"/>
  <c r="A175" i="2"/>
  <c r="H174" i="2"/>
  <c r="B174" i="2"/>
  <c r="D174" i="2"/>
  <c r="A174" i="2"/>
  <c r="H173" i="2"/>
  <c r="D173" i="2"/>
  <c r="B173" i="2"/>
  <c r="A173" i="2"/>
  <c r="H172" i="2"/>
  <c r="B172" i="2"/>
  <c r="D172" i="2"/>
  <c r="A172" i="2"/>
  <c r="H171" i="2"/>
  <c r="D171" i="2"/>
  <c r="B171" i="2"/>
  <c r="A171" i="2"/>
  <c r="H170" i="2"/>
  <c r="B170" i="2"/>
  <c r="D170" i="2"/>
  <c r="A170" i="2"/>
  <c r="H169" i="2"/>
  <c r="D169" i="2"/>
  <c r="B169" i="2"/>
  <c r="A169" i="2"/>
  <c r="H168" i="2"/>
  <c r="B168" i="2"/>
  <c r="D168" i="2"/>
  <c r="A168" i="2"/>
  <c r="H167" i="2"/>
  <c r="D167" i="2"/>
  <c r="B167" i="2"/>
  <c r="A167" i="2"/>
  <c r="H166" i="2"/>
  <c r="B166" i="2"/>
  <c r="D166" i="2"/>
  <c r="A166" i="2"/>
  <c r="H165" i="2"/>
  <c r="D165" i="2"/>
  <c r="B165" i="2"/>
  <c r="A165" i="2"/>
  <c r="H164" i="2"/>
  <c r="B164" i="2"/>
  <c r="D164" i="2"/>
  <c r="A164" i="2"/>
  <c r="H163" i="2"/>
  <c r="D163" i="2"/>
  <c r="B163" i="2"/>
  <c r="A163" i="2"/>
  <c r="H162" i="2"/>
  <c r="B162" i="2"/>
  <c r="D162" i="2"/>
  <c r="A162" i="2"/>
  <c r="H161" i="2"/>
  <c r="D161" i="2"/>
  <c r="B161" i="2"/>
  <c r="A161" i="2"/>
  <c r="H160" i="2"/>
  <c r="B160" i="2"/>
  <c r="D160" i="2"/>
  <c r="A160" i="2"/>
  <c r="H159" i="2"/>
  <c r="D159" i="2"/>
  <c r="B159" i="2"/>
  <c r="A159" i="2"/>
  <c r="H158" i="2"/>
  <c r="B158" i="2"/>
  <c r="D158" i="2"/>
  <c r="A158" i="2"/>
  <c r="H157" i="2"/>
  <c r="D157" i="2"/>
  <c r="B157" i="2"/>
  <c r="A157" i="2"/>
  <c r="H156" i="2"/>
  <c r="B156" i="2"/>
  <c r="D156" i="2"/>
  <c r="A156" i="2"/>
  <c r="H155" i="2"/>
  <c r="D155" i="2"/>
  <c r="B155" i="2"/>
  <c r="A155" i="2"/>
  <c r="H154" i="2"/>
  <c r="B154" i="2"/>
  <c r="D154" i="2"/>
  <c r="A154" i="2"/>
  <c r="H153" i="2"/>
  <c r="D153" i="2"/>
  <c r="B153" i="2"/>
  <c r="A153" i="2"/>
  <c r="H152" i="2"/>
  <c r="B152" i="2"/>
  <c r="D152" i="2"/>
  <c r="A152" i="2"/>
  <c r="H151" i="2"/>
  <c r="D151" i="2"/>
  <c r="B151" i="2"/>
  <c r="A151" i="2"/>
  <c r="H150" i="2"/>
  <c r="B150" i="2"/>
  <c r="D150" i="2"/>
  <c r="A150" i="2"/>
  <c r="H149" i="2"/>
  <c r="D149" i="2"/>
  <c r="B149" i="2"/>
  <c r="A149" i="2"/>
  <c r="H148" i="2"/>
  <c r="B148" i="2"/>
  <c r="D148" i="2"/>
  <c r="A148" i="2"/>
  <c r="H147" i="2"/>
  <c r="D147" i="2"/>
  <c r="B147" i="2"/>
  <c r="A147" i="2"/>
  <c r="H146" i="2"/>
  <c r="B146" i="2"/>
  <c r="D146" i="2"/>
  <c r="A146" i="2"/>
  <c r="H145" i="2"/>
  <c r="D145" i="2"/>
  <c r="B145" i="2"/>
  <c r="A145" i="2"/>
  <c r="H144" i="2"/>
  <c r="B144" i="2"/>
  <c r="D144" i="2"/>
  <c r="A144" i="2"/>
  <c r="H143" i="2"/>
  <c r="D143" i="2"/>
  <c r="B143" i="2"/>
  <c r="A143" i="2"/>
  <c r="H142" i="2"/>
  <c r="B142" i="2"/>
  <c r="D142" i="2"/>
  <c r="A142" i="2"/>
  <c r="H141" i="2"/>
  <c r="D141" i="2"/>
  <c r="B141" i="2"/>
  <c r="A141" i="2"/>
  <c r="H140" i="2"/>
  <c r="B140" i="2"/>
  <c r="D140" i="2"/>
  <c r="A140" i="2"/>
  <c r="H139" i="2"/>
  <c r="D139" i="2"/>
  <c r="B139" i="2"/>
  <c r="A139" i="2"/>
  <c r="H138" i="2"/>
  <c r="B138" i="2"/>
  <c r="D138" i="2"/>
  <c r="A138" i="2"/>
  <c r="H137" i="2"/>
  <c r="D137" i="2"/>
  <c r="B137" i="2"/>
  <c r="A137" i="2"/>
  <c r="H136" i="2"/>
  <c r="B136" i="2"/>
  <c r="D136" i="2"/>
  <c r="A136" i="2"/>
  <c r="H135" i="2"/>
  <c r="D135" i="2"/>
  <c r="B135" i="2"/>
  <c r="A135" i="2"/>
  <c r="H134" i="2"/>
  <c r="B134" i="2"/>
  <c r="D134" i="2"/>
  <c r="A134" i="2"/>
  <c r="H133" i="2"/>
  <c r="D133" i="2"/>
  <c r="B133" i="2"/>
  <c r="A133" i="2"/>
  <c r="H132" i="2"/>
  <c r="B132" i="2"/>
  <c r="D132" i="2"/>
  <c r="A132" i="2"/>
  <c r="H131" i="2"/>
  <c r="D131" i="2"/>
  <c r="B131" i="2"/>
  <c r="A131" i="2"/>
  <c r="H130" i="2"/>
  <c r="B130" i="2"/>
  <c r="D130" i="2"/>
  <c r="A130" i="2"/>
  <c r="H129" i="2"/>
  <c r="D129" i="2"/>
  <c r="B129" i="2"/>
  <c r="A129" i="2"/>
  <c r="H128" i="2"/>
  <c r="B128" i="2"/>
  <c r="D128" i="2"/>
  <c r="A128" i="2"/>
  <c r="H127" i="2"/>
  <c r="D127" i="2"/>
  <c r="B127" i="2"/>
  <c r="A127" i="2"/>
  <c r="H126" i="2"/>
  <c r="B126" i="2"/>
  <c r="D126" i="2"/>
  <c r="A126" i="2"/>
  <c r="H125" i="2"/>
  <c r="D125" i="2"/>
  <c r="B125" i="2"/>
  <c r="A125" i="2"/>
  <c r="H124" i="2"/>
  <c r="B124" i="2"/>
  <c r="D124" i="2"/>
  <c r="A124" i="2"/>
  <c r="H123" i="2"/>
  <c r="D123" i="2"/>
  <c r="B123" i="2"/>
  <c r="A123" i="2"/>
  <c r="H122" i="2"/>
  <c r="B122" i="2"/>
  <c r="D122" i="2"/>
  <c r="A122" i="2"/>
  <c r="H121" i="2"/>
  <c r="D121" i="2"/>
  <c r="B121" i="2"/>
  <c r="A121" i="2"/>
  <c r="H120" i="2"/>
  <c r="B120" i="2"/>
  <c r="D120" i="2"/>
  <c r="A120" i="2"/>
  <c r="H119" i="2"/>
  <c r="D119" i="2"/>
  <c r="B119" i="2"/>
  <c r="A119" i="2"/>
  <c r="H118" i="2"/>
  <c r="B118" i="2"/>
  <c r="D118" i="2"/>
  <c r="A118" i="2"/>
  <c r="H117" i="2"/>
  <c r="D117" i="2"/>
  <c r="B117" i="2"/>
  <c r="A117" i="2"/>
  <c r="H116" i="2"/>
  <c r="B116" i="2"/>
  <c r="D116" i="2"/>
  <c r="A116" i="2"/>
  <c r="H115" i="2"/>
  <c r="D115" i="2"/>
  <c r="B115" i="2"/>
  <c r="A115" i="2"/>
  <c r="H114" i="2"/>
  <c r="B114" i="2"/>
  <c r="D114" i="2"/>
  <c r="A114" i="2"/>
  <c r="H113" i="2"/>
  <c r="D113" i="2"/>
  <c r="B113" i="2"/>
  <c r="A113" i="2"/>
  <c r="H112" i="2"/>
  <c r="B112" i="2"/>
  <c r="D112" i="2"/>
  <c r="A112" i="2"/>
  <c r="H111" i="2"/>
  <c r="D111" i="2"/>
  <c r="B111" i="2"/>
  <c r="A111" i="2"/>
  <c r="H110" i="2"/>
  <c r="B110" i="2"/>
  <c r="D110" i="2"/>
  <c r="A110" i="2"/>
  <c r="H109" i="2"/>
  <c r="D109" i="2"/>
  <c r="B109" i="2"/>
  <c r="A109" i="2"/>
  <c r="H108" i="2"/>
  <c r="B108" i="2"/>
  <c r="D108" i="2"/>
  <c r="A108" i="2"/>
  <c r="H107" i="2"/>
  <c r="D107" i="2"/>
  <c r="B107" i="2"/>
  <c r="A107" i="2"/>
  <c r="H106" i="2"/>
  <c r="B106" i="2"/>
  <c r="D106" i="2"/>
  <c r="A106" i="2"/>
  <c r="H105" i="2"/>
  <c r="D105" i="2"/>
  <c r="B105" i="2"/>
  <c r="A105" i="2"/>
  <c r="H104" i="2"/>
  <c r="B104" i="2"/>
  <c r="D104" i="2"/>
  <c r="A104" i="2"/>
  <c r="H103" i="2"/>
  <c r="D103" i="2"/>
  <c r="B103" i="2"/>
  <c r="A103" i="2"/>
  <c r="H102" i="2"/>
  <c r="F102" i="2"/>
  <c r="D102" i="2"/>
  <c r="B102" i="2"/>
  <c r="A102" i="2"/>
  <c r="H101" i="2"/>
  <c r="F101" i="2"/>
  <c r="D101" i="2"/>
  <c r="B101" i="2"/>
  <c r="A101" i="2"/>
  <c r="H100" i="2"/>
  <c r="F100" i="2"/>
  <c r="D100" i="2"/>
  <c r="B100" i="2"/>
  <c r="A100" i="2"/>
  <c r="H99" i="2"/>
  <c r="B99" i="2"/>
  <c r="F99" i="2"/>
  <c r="D99" i="2"/>
  <c r="A99" i="2"/>
  <c r="H98" i="2"/>
  <c r="F98" i="2"/>
  <c r="D98" i="2"/>
  <c r="B98" i="2"/>
  <c r="A98" i="2"/>
  <c r="H97" i="2"/>
  <c r="D97" i="2"/>
  <c r="B97" i="2"/>
  <c r="A97" i="2"/>
  <c r="H96" i="2"/>
  <c r="D96" i="2"/>
  <c r="B96" i="2"/>
  <c r="A96" i="2"/>
  <c r="H95" i="2"/>
  <c r="D95" i="2"/>
  <c r="B95" i="2"/>
  <c r="A95" i="2"/>
  <c r="H94" i="2"/>
  <c r="D94" i="2"/>
  <c r="B94" i="2"/>
  <c r="A94" i="2"/>
  <c r="H93" i="2"/>
  <c r="D93" i="2"/>
  <c r="B93" i="2"/>
  <c r="A93" i="2"/>
  <c r="H92" i="2"/>
  <c r="D92" i="2"/>
  <c r="B92" i="2"/>
  <c r="A92" i="2"/>
  <c r="H91" i="2"/>
  <c r="D91" i="2"/>
  <c r="B91" i="2"/>
  <c r="A91" i="2"/>
  <c r="H90" i="2"/>
  <c r="D90" i="2"/>
  <c r="B90" i="2"/>
  <c r="A90" i="2"/>
  <c r="H89" i="2"/>
  <c r="D89" i="2"/>
  <c r="B89" i="2"/>
  <c r="A89" i="2"/>
  <c r="H88" i="2"/>
  <c r="D88" i="2"/>
  <c r="B88" i="2"/>
  <c r="A88" i="2"/>
  <c r="H87" i="2"/>
  <c r="D87" i="2"/>
  <c r="B87" i="2"/>
  <c r="A87" i="2"/>
  <c r="H86" i="2"/>
  <c r="D86" i="2"/>
  <c r="B86" i="2"/>
  <c r="A86" i="2"/>
  <c r="H85" i="2"/>
  <c r="D85" i="2"/>
  <c r="B85" i="2"/>
  <c r="A85" i="2"/>
  <c r="H84" i="2"/>
  <c r="D84" i="2"/>
  <c r="B84" i="2"/>
  <c r="A84" i="2"/>
  <c r="H83" i="2"/>
  <c r="D83" i="2"/>
  <c r="B83" i="2"/>
  <c r="A83" i="2"/>
  <c r="H82" i="2"/>
  <c r="D82" i="2"/>
  <c r="B82" i="2"/>
  <c r="A82" i="2"/>
  <c r="H81" i="2"/>
  <c r="D81" i="2"/>
  <c r="B81" i="2"/>
  <c r="A81" i="2"/>
  <c r="H80" i="2"/>
  <c r="D80" i="2"/>
  <c r="B80" i="2"/>
  <c r="A80" i="2"/>
  <c r="H79" i="2"/>
  <c r="D79" i="2"/>
  <c r="B79" i="2"/>
  <c r="A79" i="2"/>
  <c r="H78" i="2"/>
  <c r="D78" i="2"/>
  <c r="B78" i="2"/>
  <c r="A78" i="2"/>
  <c r="H77" i="2"/>
  <c r="D77" i="2"/>
  <c r="B77" i="2"/>
  <c r="A77" i="2"/>
  <c r="H76" i="2"/>
  <c r="D76" i="2"/>
  <c r="B76" i="2"/>
  <c r="A76" i="2"/>
  <c r="H75" i="2"/>
  <c r="D75" i="2"/>
  <c r="B75" i="2"/>
  <c r="A75" i="2"/>
  <c r="H74" i="2"/>
  <c r="D74" i="2"/>
  <c r="B74" i="2"/>
  <c r="A74" i="2"/>
  <c r="H73" i="2"/>
  <c r="D73" i="2"/>
  <c r="B73" i="2"/>
  <c r="A73" i="2"/>
  <c r="H72" i="2"/>
  <c r="D72" i="2"/>
  <c r="B72" i="2"/>
  <c r="A72" i="2"/>
  <c r="H71" i="2"/>
  <c r="D71" i="2"/>
  <c r="B71" i="2"/>
  <c r="A71" i="2"/>
  <c r="H70" i="2"/>
  <c r="D70" i="2"/>
  <c r="B70" i="2"/>
  <c r="A70" i="2"/>
  <c r="H69" i="2"/>
  <c r="D69" i="2"/>
  <c r="B69" i="2"/>
  <c r="A69" i="2"/>
  <c r="H68" i="2"/>
  <c r="D68" i="2"/>
  <c r="B68" i="2"/>
  <c r="A68" i="2"/>
  <c r="H67" i="2"/>
  <c r="D67" i="2"/>
  <c r="B67" i="2"/>
  <c r="A67" i="2"/>
  <c r="H66" i="2"/>
  <c r="D66" i="2"/>
  <c r="B66" i="2"/>
  <c r="A66" i="2"/>
  <c r="H65" i="2"/>
  <c r="D65" i="2"/>
  <c r="B65" i="2"/>
  <c r="A65" i="2"/>
  <c r="H64" i="2"/>
  <c r="D64" i="2"/>
  <c r="B64" i="2"/>
  <c r="A64" i="2"/>
  <c r="H63" i="2"/>
  <c r="D63" i="2"/>
  <c r="B63" i="2"/>
  <c r="A63" i="2"/>
  <c r="H62" i="2"/>
  <c r="D62" i="2"/>
  <c r="B62" i="2"/>
  <c r="A62" i="2"/>
  <c r="H61" i="2"/>
  <c r="D61" i="2"/>
  <c r="B61" i="2"/>
  <c r="A61" i="2"/>
  <c r="H60" i="2"/>
  <c r="D60" i="2"/>
  <c r="B60" i="2"/>
  <c r="A60" i="2"/>
  <c r="H59" i="2"/>
  <c r="D59" i="2"/>
  <c r="B59" i="2"/>
  <c r="A59" i="2"/>
  <c r="H58" i="2"/>
  <c r="D58" i="2"/>
  <c r="B58" i="2"/>
  <c r="A58" i="2"/>
  <c r="H57" i="2"/>
  <c r="D57" i="2"/>
  <c r="B57" i="2"/>
  <c r="A57" i="2"/>
  <c r="H56" i="2"/>
  <c r="D56" i="2"/>
  <c r="B56" i="2"/>
  <c r="A56" i="2"/>
  <c r="H55" i="2"/>
  <c r="D55" i="2"/>
  <c r="B55" i="2"/>
  <c r="A55" i="2"/>
  <c r="H54" i="2"/>
  <c r="D54" i="2"/>
  <c r="B54" i="2"/>
  <c r="A54" i="2"/>
  <c r="H53" i="2"/>
  <c r="D53" i="2"/>
  <c r="B53" i="2"/>
  <c r="A53" i="2"/>
  <c r="H52" i="2"/>
  <c r="D52" i="2"/>
  <c r="B52" i="2"/>
  <c r="A52" i="2"/>
  <c r="H51" i="2"/>
  <c r="D51" i="2"/>
  <c r="B51" i="2"/>
  <c r="A51" i="2"/>
  <c r="H50" i="2"/>
  <c r="D50" i="2"/>
  <c r="B50" i="2"/>
  <c r="A50" i="2"/>
  <c r="H49" i="2"/>
  <c r="D49" i="2"/>
  <c r="B49" i="2"/>
  <c r="A49" i="2"/>
  <c r="H48" i="2"/>
  <c r="D48" i="2"/>
  <c r="B48" i="2"/>
  <c r="A48" i="2"/>
  <c r="H47" i="2"/>
  <c r="D47" i="2"/>
  <c r="B47" i="2"/>
  <c r="A47" i="2"/>
  <c r="H46" i="2"/>
  <c r="D46" i="2"/>
  <c r="B46" i="2"/>
  <c r="A46" i="2"/>
  <c r="H45" i="2"/>
  <c r="D45" i="2"/>
  <c r="B45" i="2"/>
  <c r="A45" i="2"/>
  <c r="H44" i="2"/>
  <c r="D44" i="2"/>
  <c r="B44" i="2"/>
  <c r="A44" i="2"/>
  <c r="H43" i="2"/>
  <c r="D43" i="2"/>
  <c r="B43" i="2"/>
  <c r="A43" i="2"/>
  <c r="H42" i="2"/>
  <c r="D42" i="2"/>
  <c r="B42" i="2"/>
  <c r="A42" i="2"/>
  <c r="H41" i="2"/>
  <c r="D41" i="2"/>
  <c r="B41" i="2"/>
  <c r="A41" i="2"/>
  <c r="H40" i="2"/>
  <c r="D40" i="2"/>
  <c r="B40" i="2"/>
  <c r="A40" i="2"/>
  <c r="H39" i="2"/>
  <c r="D39" i="2"/>
  <c r="B39" i="2"/>
  <c r="A39" i="2"/>
  <c r="H38" i="2"/>
  <c r="D38" i="2"/>
  <c r="B38" i="2"/>
  <c r="A38" i="2"/>
  <c r="H37" i="2"/>
  <c r="D37" i="2"/>
  <c r="B37" i="2"/>
  <c r="A37" i="2"/>
  <c r="H36" i="2"/>
  <c r="D36" i="2"/>
  <c r="B36" i="2"/>
  <c r="A36" i="2"/>
  <c r="H35" i="2"/>
  <c r="D35" i="2"/>
  <c r="B35" i="2"/>
  <c r="A35" i="2"/>
  <c r="H34" i="2"/>
  <c r="D34" i="2"/>
  <c r="B34" i="2"/>
  <c r="A34" i="2"/>
  <c r="H33" i="2"/>
  <c r="D33" i="2"/>
  <c r="B33" i="2"/>
  <c r="A33" i="2"/>
  <c r="H32" i="2"/>
  <c r="D32" i="2"/>
  <c r="B32" i="2"/>
  <c r="A32" i="2"/>
  <c r="H31" i="2"/>
  <c r="D31" i="2"/>
  <c r="B31" i="2"/>
  <c r="A31" i="2"/>
  <c r="Q345" i="1"/>
  <c r="Q337" i="1"/>
  <c r="Q346" i="1"/>
  <c r="Q339" i="1"/>
  <c r="Q344" i="1"/>
  <c r="Q343" i="1"/>
  <c r="Q342" i="1"/>
  <c r="Q340" i="1"/>
  <c r="C7" i="1"/>
  <c r="C8" i="1"/>
  <c r="Q332" i="1"/>
  <c r="Q331" i="1"/>
  <c r="Q325" i="1"/>
  <c r="Q333" i="1"/>
  <c r="Q335" i="1"/>
  <c r="Q336" i="1"/>
  <c r="Q338" i="1"/>
  <c r="F16" i="1"/>
  <c r="F17" i="1" s="1"/>
  <c r="C17" i="1"/>
  <c r="Q328" i="1"/>
  <c r="Q329" i="1"/>
  <c r="Q324" i="1"/>
  <c r="Q43" i="1"/>
  <c r="Q50" i="1"/>
  <c r="Q69" i="1"/>
  <c r="Q82" i="1"/>
  <c r="Q101" i="1"/>
  <c r="Q119" i="1"/>
  <c r="Q127" i="1"/>
  <c r="Q150" i="1"/>
  <c r="Q168" i="1"/>
  <c r="Q186" i="1"/>
  <c r="Q200" i="1"/>
  <c r="Q213" i="1"/>
  <c r="Q234" i="1"/>
  <c r="Q248" i="1"/>
  <c r="Q249" i="1"/>
  <c r="Q260" i="1"/>
  <c r="Q282" i="1"/>
  <c r="Q296" i="1"/>
  <c r="Q309" i="1"/>
  <c r="Q315" i="1"/>
  <c r="Q317" i="1"/>
  <c r="Q318" i="1"/>
  <c r="Q320" i="1"/>
  <c r="Q321" i="1"/>
  <c r="Q322" i="1"/>
  <c r="Q25" i="1"/>
  <c r="Q323" i="1"/>
  <c r="Q176" i="1"/>
  <c r="E122" i="2"/>
  <c r="E85" i="2"/>
  <c r="E149" i="2"/>
  <c r="E223" i="2"/>
  <c r="E135" i="2"/>
  <c r="E159" i="2"/>
  <c r="E353" i="1"/>
  <c r="F353" i="1"/>
  <c r="E350" i="1"/>
  <c r="F350" i="1"/>
  <c r="E345" i="1"/>
  <c r="F345" i="1"/>
  <c r="E334" i="1"/>
  <c r="F334" i="1"/>
  <c r="E30" i="1"/>
  <c r="F30" i="1"/>
  <c r="E38" i="1"/>
  <c r="F38" i="1"/>
  <c r="E47" i="1"/>
  <c r="F47" i="1"/>
  <c r="E56" i="1"/>
  <c r="F56" i="1"/>
  <c r="E64" i="1"/>
  <c r="F64" i="1"/>
  <c r="E73" i="1"/>
  <c r="F73" i="1"/>
  <c r="E81" i="1"/>
  <c r="F81" i="1"/>
  <c r="E90" i="1"/>
  <c r="F90" i="1"/>
  <c r="E98" i="1"/>
  <c r="F98" i="1"/>
  <c r="E107" i="1"/>
  <c r="F107" i="1"/>
  <c r="E115" i="1"/>
  <c r="F115" i="1"/>
  <c r="E124" i="1"/>
  <c r="F124" i="1"/>
  <c r="E133" i="1"/>
  <c r="F133" i="1"/>
  <c r="E141" i="1"/>
  <c r="F141" i="1"/>
  <c r="E149" i="1"/>
  <c r="F149" i="1"/>
  <c r="E158" i="1"/>
  <c r="F158" i="1"/>
  <c r="E166" i="1"/>
  <c r="F166" i="1"/>
  <c r="E175" i="1"/>
  <c r="F175" i="1"/>
  <c r="E184" i="1"/>
  <c r="F184" i="1"/>
  <c r="E193" i="1"/>
  <c r="F193" i="1"/>
  <c r="E202" i="1"/>
  <c r="F202" i="1"/>
  <c r="E210" i="1"/>
  <c r="F210" i="1"/>
  <c r="E219" i="1"/>
  <c r="E227" i="1"/>
  <c r="F227" i="1"/>
  <c r="G342" i="1"/>
  <c r="K342" i="1"/>
  <c r="E347" i="1"/>
  <c r="F347" i="1"/>
  <c r="E337" i="1"/>
  <c r="F337" i="1"/>
  <c r="E24" i="1"/>
  <c r="F24" i="1"/>
  <c r="G24" i="1"/>
  <c r="I24" i="1"/>
  <c r="E33" i="1"/>
  <c r="F33" i="1"/>
  <c r="G33" i="1"/>
  <c r="I33" i="1"/>
  <c r="E41" i="1"/>
  <c r="F41" i="1"/>
  <c r="E51" i="1"/>
  <c r="F51" i="1"/>
  <c r="E59" i="1"/>
  <c r="F59" i="1"/>
  <c r="G59" i="1"/>
  <c r="I59" i="1"/>
  <c r="E67" i="1"/>
  <c r="F67" i="1"/>
  <c r="G67" i="1"/>
  <c r="I67" i="1"/>
  <c r="E76" i="1"/>
  <c r="F76" i="1"/>
  <c r="E85" i="1"/>
  <c r="F85" i="1"/>
  <c r="E93" i="1"/>
  <c r="F93" i="1"/>
  <c r="G93" i="1"/>
  <c r="I93" i="1"/>
  <c r="E102" i="1"/>
  <c r="F102" i="1"/>
  <c r="G102" i="1"/>
  <c r="I102" i="1"/>
  <c r="E110" i="1"/>
  <c r="F110" i="1"/>
  <c r="E118" i="1"/>
  <c r="F118" i="1"/>
  <c r="E128" i="1"/>
  <c r="F128" i="1"/>
  <c r="G128" i="1"/>
  <c r="I128" i="1"/>
  <c r="E136" i="1"/>
  <c r="F136" i="1"/>
  <c r="G136" i="1"/>
  <c r="I136" i="1"/>
  <c r="E144" i="1"/>
  <c r="F144" i="1"/>
  <c r="E153" i="1"/>
  <c r="F153" i="1"/>
  <c r="E161" i="1"/>
  <c r="F161" i="1"/>
  <c r="G161" i="1"/>
  <c r="I161" i="1"/>
  <c r="E170" i="1"/>
  <c r="F170" i="1"/>
  <c r="G170" i="1"/>
  <c r="I170" i="1"/>
  <c r="E179" i="1"/>
  <c r="F179" i="1"/>
  <c r="E188" i="1"/>
  <c r="F188" i="1"/>
  <c r="E196" i="1"/>
  <c r="F196" i="1"/>
  <c r="G196" i="1"/>
  <c r="I196" i="1"/>
  <c r="E205" i="1"/>
  <c r="F205" i="1"/>
  <c r="G205" i="1"/>
  <c r="I205" i="1"/>
  <c r="E214" i="1"/>
  <c r="F214" i="1"/>
  <c r="E222" i="1"/>
  <c r="F222" i="1"/>
  <c r="G353" i="1"/>
  <c r="K353" i="1"/>
  <c r="G350" i="1"/>
  <c r="K350" i="1"/>
  <c r="E343" i="1"/>
  <c r="F343" i="1"/>
  <c r="G343" i="1"/>
  <c r="K343" i="1"/>
  <c r="G345" i="1"/>
  <c r="K345" i="1"/>
  <c r="E352" i="1"/>
  <c r="F352" i="1"/>
  <c r="G334" i="1"/>
  <c r="I334" i="1"/>
  <c r="E340" i="1"/>
  <c r="F340" i="1"/>
  <c r="E22" i="1"/>
  <c r="E28" i="1"/>
  <c r="F28" i="1"/>
  <c r="G28" i="1"/>
  <c r="I28" i="1"/>
  <c r="G30" i="1"/>
  <c r="I30" i="1"/>
  <c r="E36" i="1"/>
  <c r="F36" i="1"/>
  <c r="G36" i="1"/>
  <c r="I36" i="1"/>
  <c r="G38" i="1"/>
  <c r="I38" i="1"/>
  <c r="E45" i="1"/>
  <c r="F45" i="1"/>
  <c r="G47" i="1"/>
  <c r="I47" i="1"/>
  <c r="E54" i="1"/>
  <c r="F54" i="1"/>
  <c r="G56" i="1"/>
  <c r="I56" i="1"/>
  <c r="E62" i="1"/>
  <c r="F62" i="1"/>
  <c r="G62" i="1"/>
  <c r="I62" i="1"/>
  <c r="G64" i="1"/>
  <c r="I64" i="1"/>
  <c r="E71" i="1"/>
  <c r="F71" i="1"/>
  <c r="G71" i="1"/>
  <c r="I71" i="1"/>
  <c r="G73" i="1"/>
  <c r="I73" i="1"/>
  <c r="E79" i="1"/>
  <c r="F79" i="1"/>
  <c r="G81" i="1"/>
  <c r="I81" i="1"/>
  <c r="E88" i="1"/>
  <c r="F88" i="1"/>
  <c r="G90" i="1"/>
  <c r="I90" i="1"/>
  <c r="E96" i="1"/>
  <c r="F96" i="1"/>
  <c r="G96" i="1"/>
  <c r="I96" i="1"/>
  <c r="G98" i="1"/>
  <c r="I98" i="1"/>
  <c r="E105" i="1"/>
  <c r="F105" i="1"/>
  <c r="G105" i="1"/>
  <c r="I105" i="1"/>
  <c r="G107" i="1"/>
  <c r="I107" i="1"/>
  <c r="E113" i="1"/>
  <c r="F113" i="1"/>
  <c r="G115" i="1"/>
  <c r="I115" i="1"/>
  <c r="E122" i="1"/>
  <c r="F122" i="1"/>
  <c r="G124" i="1"/>
  <c r="I124" i="1"/>
  <c r="E131" i="1"/>
  <c r="F131" i="1"/>
  <c r="G131" i="1"/>
  <c r="I131" i="1"/>
  <c r="G133" i="1"/>
  <c r="I133" i="1"/>
  <c r="E139" i="1"/>
  <c r="F139" i="1"/>
  <c r="G139" i="1"/>
  <c r="I139" i="1"/>
  <c r="G141" i="1"/>
  <c r="I141" i="1"/>
  <c r="E147" i="1"/>
  <c r="F147" i="1"/>
  <c r="G149" i="1"/>
  <c r="I149" i="1"/>
  <c r="E156" i="1"/>
  <c r="F156" i="1"/>
  <c r="G158" i="1"/>
  <c r="I158" i="1"/>
  <c r="E164" i="1"/>
  <c r="F164" i="1"/>
  <c r="G164" i="1"/>
  <c r="I164" i="1"/>
  <c r="G166" i="1"/>
  <c r="I166" i="1"/>
  <c r="E173" i="1"/>
  <c r="F173" i="1"/>
  <c r="G173" i="1"/>
  <c r="I173" i="1"/>
  <c r="G175" i="1"/>
  <c r="I175" i="1"/>
  <c r="E182" i="1"/>
  <c r="F182" i="1"/>
  <c r="G184" i="1"/>
  <c r="I184" i="1"/>
  <c r="E191" i="1"/>
  <c r="F191" i="1"/>
  <c r="G193" i="1"/>
  <c r="I193" i="1"/>
  <c r="E199" i="1"/>
  <c r="F199" i="1"/>
  <c r="G199" i="1"/>
  <c r="I199" i="1"/>
  <c r="G202" i="1"/>
  <c r="I202" i="1"/>
  <c r="E208" i="1"/>
  <c r="F208" i="1"/>
  <c r="G208" i="1"/>
  <c r="I208" i="1"/>
  <c r="G210" i="1"/>
  <c r="I210" i="1"/>
  <c r="E217" i="1"/>
  <c r="F217" i="1"/>
  <c r="E225" i="1"/>
  <c r="F225" i="1"/>
  <c r="G227" i="1"/>
  <c r="I227" i="1"/>
  <c r="E346" i="1"/>
  <c r="F346" i="1"/>
  <c r="G346" i="1"/>
  <c r="J346" i="1"/>
  <c r="G347" i="1"/>
  <c r="K347" i="1"/>
  <c r="E335" i="1"/>
  <c r="F335" i="1"/>
  <c r="G335" i="1"/>
  <c r="K335" i="1"/>
  <c r="G337" i="1"/>
  <c r="J337" i="1"/>
  <c r="E31" i="1"/>
  <c r="E39" i="1"/>
  <c r="G41" i="1"/>
  <c r="I41" i="1"/>
  <c r="E48" i="1"/>
  <c r="G51" i="1"/>
  <c r="I51" i="1"/>
  <c r="E57" i="1"/>
  <c r="E65" i="1"/>
  <c r="E74" i="1"/>
  <c r="G76" i="1"/>
  <c r="I76" i="1"/>
  <c r="E83" i="1"/>
  <c r="G85" i="1"/>
  <c r="I85" i="1"/>
  <c r="E91" i="1"/>
  <c r="E99" i="1"/>
  <c r="E108" i="1"/>
  <c r="G110" i="1"/>
  <c r="I110" i="1"/>
  <c r="E116" i="1"/>
  <c r="G118" i="1"/>
  <c r="I118" i="1"/>
  <c r="E125" i="1"/>
  <c r="E134" i="1"/>
  <c r="E142" i="1"/>
  <c r="G144" i="1"/>
  <c r="I144" i="1"/>
  <c r="E151" i="1"/>
  <c r="G153" i="1"/>
  <c r="I153" i="1"/>
  <c r="E159" i="1"/>
  <c r="E167" i="1"/>
  <c r="E177" i="1"/>
  <c r="G179" i="1"/>
  <c r="I179" i="1"/>
  <c r="E185" i="1"/>
  <c r="G188" i="1"/>
  <c r="I188" i="1"/>
  <c r="E194" i="1"/>
  <c r="E203" i="1"/>
  <c r="E211" i="1"/>
  <c r="G214" i="1"/>
  <c r="I214" i="1"/>
  <c r="E220" i="1"/>
  <c r="F220" i="1"/>
  <c r="G220" i="1"/>
  <c r="I220" i="1"/>
  <c r="G222" i="1"/>
  <c r="I222" i="1"/>
  <c r="E228" i="1"/>
  <c r="F228" i="1"/>
  <c r="G228" i="1"/>
  <c r="I228" i="1"/>
  <c r="E341" i="1"/>
  <c r="F341" i="1"/>
  <c r="E348" i="1"/>
  <c r="F348" i="1"/>
  <c r="G352" i="1"/>
  <c r="K352" i="1"/>
  <c r="E338" i="1"/>
  <c r="F338" i="1"/>
  <c r="G340" i="1"/>
  <c r="J340" i="1"/>
  <c r="E26" i="1"/>
  <c r="F26" i="1"/>
  <c r="G26" i="1"/>
  <c r="I26" i="1"/>
  <c r="E34" i="1"/>
  <c r="F34" i="1"/>
  <c r="E42" i="1"/>
  <c r="F42" i="1"/>
  <c r="G45" i="1"/>
  <c r="I45" i="1"/>
  <c r="E52" i="1"/>
  <c r="F52" i="1"/>
  <c r="G52" i="1"/>
  <c r="I52" i="1"/>
  <c r="G54" i="1"/>
  <c r="I54" i="1"/>
  <c r="E60" i="1"/>
  <c r="F60" i="1"/>
  <c r="G60" i="1"/>
  <c r="I60" i="1"/>
  <c r="E68" i="1"/>
  <c r="F68" i="1"/>
  <c r="E77" i="1"/>
  <c r="F77" i="1"/>
  <c r="G79" i="1"/>
  <c r="I79" i="1"/>
  <c r="E86" i="1"/>
  <c r="F86" i="1"/>
  <c r="G86" i="1"/>
  <c r="I86" i="1"/>
  <c r="G88" i="1"/>
  <c r="I88" i="1"/>
  <c r="E94" i="1"/>
  <c r="F94" i="1"/>
  <c r="G94" i="1"/>
  <c r="I94" i="1"/>
  <c r="E103" i="1"/>
  <c r="F103" i="1"/>
  <c r="E111" i="1"/>
  <c r="F111" i="1"/>
  <c r="G113" i="1"/>
  <c r="I113" i="1"/>
  <c r="E120" i="1"/>
  <c r="F120" i="1"/>
  <c r="G120" i="1"/>
  <c r="I120" i="1"/>
  <c r="G122" i="1"/>
  <c r="I122" i="1"/>
  <c r="E129" i="1"/>
  <c r="F129" i="1"/>
  <c r="G129" i="1"/>
  <c r="I129" i="1"/>
  <c r="E137" i="1"/>
  <c r="F137" i="1"/>
  <c r="E145" i="1"/>
  <c r="F145" i="1"/>
  <c r="G147" i="1"/>
  <c r="I147" i="1"/>
  <c r="E154" i="1"/>
  <c r="F154" i="1"/>
  <c r="G154" i="1"/>
  <c r="I154" i="1"/>
  <c r="G156" i="1"/>
  <c r="I156" i="1"/>
  <c r="E162" i="1"/>
  <c r="F162" i="1"/>
  <c r="G162" i="1"/>
  <c r="I162" i="1"/>
  <c r="E171" i="1"/>
  <c r="F171" i="1"/>
  <c r="E180" i="1"/>
  <c r="F180" i="1"/>
  <c r="G182" i="1"/>
  <c r="I182" i="1"/>
  <c r="E189" i="1"/>
  <c r="F189" i="1"/>
  <c r="G189" i="1"/>
  <c r="I189" i="1"/>
  <c r="G191" i="1"/>
  <c r="I191" i="1"/>
  <c r="E197" i="1"/>
  <c r="F197" i="1"/>
  <c r="G197" i="1"/>
  <c r="I197" i="1"/>
  <c r="E206" i="1"/>
  <c r="F206" i="1"/>
  <c r="E215" i="1"/>
  <c r="F215" i="1"/>
  <c r="G217" i="1"/>
  <c r="I217" i="1"/>
  <c r="E223" i="1"/>
  <c r="F223" i="1"/>
  <c r="G223" i="1"/>
  <c r="I223" i="1"/>
  <c r="G225" i="1"/>
  <c r="I225" i="1"/>
  <c r="E344" i="1"/>
  <c r="F344" i="1"/>
  <c r="G344" i="1"/>
  <c r="K344" i="1"/>
  <c r="E333" i="1"/>
  <c r="F333" i="1"/>
  <c r="E29" i="1"/>
  <c r="F29" i="1"/>
  <c r="G29" i="1"/>
  <c r="I29" i="1"/>
  <c r="E37" i="1"/>
  <c r="F37" i="1"/>
  <c r="G37" i="1"/>
  <c r="I37" i="1"/>
  <c r="E46" i="1"/>
  <c r="F46" i="1"/>
  <c r="G46" i="1"/>
  <c r="I46" i="1"/>
  <c r="E55" i="1"/>
  <c r="F55" i="1"/>
  <c r="E63" i="1"/>
  <c r="F63" i="1"/>
  <c r="G63" i="1"/>
  <c r="I63" i="1"/>
  <c r="E72" i="1"/>
  <c r="F72" i="1"/>
  <c r="G72" i="1"/>
  <c r="I72" i="1"/>
  <c r="E80" i="1"/>
  <c r="F80" i="1"/>
  <c r="G80" i="1"/>
  <c r="I80" i="1"/>
  <c r="E89" i="1"/>
  <c r="F89" i="1"/>
  <c r="E97" i="1"/>
  <c r="F97" i="1"/>
  <c r="G97" i="1"/>
  <c r="I97" i="1"/>
  <c r="E106" i="1"/>
  <c r="F106" i="1"/>
  <c r="G106" i="1"/>
  <c r="I106" i="1"/>
  <c r="E114" i="1"/>
  <c r="F114" i="1"/>
  <c r="G114" i="1"/>
  <c r="I114" i="1"/>
  <c r="E123" i="1"/>
  <c r="F123" i="1"/>
  <c r="E132" i="1"/>
  <c r="F132" i="1"/>
  <c r="G132" i="1"/>
  <c r="I132" i="1"/>
  <c r="E140" i="1"/>
  <c r="F140" i="1"/>
  <c r="G140" i="1"/>
  <c r="I140" i="1"/>
  <c r="E148" i="1"/>
  <c r="F148" i="1"/>
  <c r="G148" i="1"/>
  <c r="I148" i="1"/>
  <c r="E157" i="1"/>
  <c r="F157" i="1"/>
  <c r="E165" i="1"/>
  <c r="F165" i="1"/>
  <c r="G165" i="1"/>
  <c r="I165" i="1"/>
  <c r="E174" i="1"/>
  <c r="F174" i="1"/>
  <c r="G174" i="1"/>
  <c r="I174" i="1"/>
  <c r="E183" i="1"/>
  <c r="F183" i="1"/>
  <c r="G183" i="1"/>
  <c r="I183" i="1"/>
  <c r="E192" i="1"/>
  <c r="F192" i="1"/>
  <c r="E201" i="1"/>
  <c r="F201" i="1"/>
  <c r="G201" i="1"/>
  <c r="I201" i="1"/>
  <c r="E209" i="1"/>
  <c r="F209" i="1"/>
  <c r="G209" i="1"/>
  <c r="I209" i="1"/>
  <c r="E218" i="1"/>
  <c r="E226" i="1"/>
  <c r="G341" i="1"/>
  <c r="K341" i="1"/>
  <c r="E351" i="1"/>
  <c r="F351" i="1"/>
  <c r="G351" i="1"/>
  <c r="K351" i="1"/>
  <c r="G348" i="1"/>
  <c r="K348" i="1"/>
  <c r="E336" i="1"/>
  <c r="F336" i="1"/>
  <c r="G336" i="1"/>
  <c r="K336" i="1"/>
  <c r="G338" i="1"/>
  <c r="K338" i="1"/>
  <c r="E328" i="1"/>
  <c r="F328" i="1"/>
  <c r="G328" i="1"/>
  <c r="K328" i="1"/>
  <c r="E23" i="1"/>
  <c r="F23" i="1"/>
  <c r="G23" i="1"/>
  <c r="I23" i="1"/>
  <c r="E32" i="1"/>
  <c r="F32" i="1"/>
  <c r="G32" i="1"/>
  <c r="I32" i="1"/>
  <c r="G34" i="1"/>
  <c r="I34" i="1"/>
  <c r="E40" i="1"/>
  <c r="F40" i="1"/>
  <c r="G40" i="1"/>
  <c r="I40" i="1"/>
  <c r="G42" i="1"/>
  <c r="I42" i="1"/>
  <c r="E49" i="1"/>
  <c r="F49" i="1"/>
  <c r="G49" i="1"/>
  <c r="I49" i="1"/>
  <c r="E58" i="1"/>
  <c r="F58" i="1"/>
  <c r="G58" i="1"/>
  <c r="I58" i="1"/>
  <c r="E66" i="1"/>
  <c r="F66" i="1"/>
  <c r="G66" i="1"/>
  <c r="I66" i="1"/>
  <c r="G68" i="1"/>
  <c r="I68" i="1"/>
  <c r="E75" i="1"/>
  <c r="F75" i="1"/>
  <c r="G75" i="1"/>
  <c r="I75" i="1"/>
  <c r="G77" i="1"/>
  <c r="I77" i="1"/>
  <c r="E84" i="1"/>
  <c r="F84" i="1"/>
  <c r="G84" i="1"/>
  <c r="I84" i="1"/>
  <c r="E92" i="1"/>
  <c r="F92" i="1"/>
  <c r="G92" i="1"/>
  <c r="I92" i="1"/>
  <c r="E100" i="1"/>
  <c r="F100" i="1"/>
  <c r="G100" i="1"/>
  <c r="I100" i="1"/>
  <c r="G103" i="1"/>
  <c r="I103" i="1"/>
  <c r="E109" i="1"/>
  <c r="F109" i="1"/>
  <c r="G109" i="1"/>
  <c r="I109" i="1"/>
  <c r="G111" i="1"/>
  <c r="I111" i="1"/>
  <c r="E117" i="1"/>
  <c r="F117" i="1"/>
  <c r="G117" i="1"/>
  <c r="I117" i="1"/>
  <c r="E126" i="1"/>
  <c r="F126" i="1"/>
  <c r="G126" i="1"/>
  <c r="I126" i="1"/>
  <c r="E135" i="1"/>
  <c r="F135" i="1"/>
  <c r="G135" i="1"/>
  <c r="I135" i="1"/>
  <c r="G137" i="1"/>
  <c r="I137" i="1"/>
  <c r="E143" i="1"/>
  <c r="F143" i="1"/>
  <c r="G143" i="1"/>
  <c r="I143" i="1"/>
  <c r="G145" i="1"/>
  <c r="I145" i="1"/>
  <c r="E152" i="1"/>
  <c r="F152" i="1"/>
  <c r="G152" i="1"/>
  <c r="I152" i="1"/>
  <c r="E160" i="1"/>
  <c r="F160" i="1"/>
  <c r="G160" i="1"/>
  <c r="I160" i="1"/>
  <c r="E169" i="1"/>
  <c r="F169" i="1"/>
  <c r="G169" i="1"/>
  <c r="I169" i="1"/>
  <c r="G171" i="1"/>
  <c r="I171" i="1"/>
  <c r="E178" i="1"/>
  <c r="F178" i="1"/>
  <c r="G178" i="1"/>
  <c r="I178" i="1"/>
  <c r="G180" i="1"/>
  <c r="I180" i="1"/>
  <c r="E187" i="1"/>
  <c r="F187" i="1"/>
  <c r="G187" i="1"/>
  <c r="I187" i="1"/>
  <c r="E195" i="1"/>
  <c r="F195" i="1"/>
  <c r="G195" i="1"/>
  <c r="I195" i="1"/>
  <c r="E204" i="1"/>
  <c r="F204" i="1"/>
  <c r="G204" i="1"/>
  <c r="I204" i="1"/>
  <c r="G206" i="1"/>
  <c r="I206" i="1"/>
  <c r="E212" i="1"/>
  <c r="F212" i="1"/>
  <c r="G212" i="1"/>
  <c r="I212" i="1"/>
  <c r="G215" i="1"/>
  <c r="I215" i="1"/>
  <c r="E221" i="1"/>
  <c r="E229" i="1"/>
  <c r="E342" i="1"/>
  <c r="F342" i="1"/>
  <c r="E349" i="1"/>
  <c r="F349" i="1"/>
  <c r="G349" i="1"/>
  <c r="K349" i="1"/>
  <c r="G333" i="1"/>
  <c r="K333" i="1"/>
  <c r="E339" i="1"/>
  <c r="F339" i="1"/>
  <c r="G339" i="1"/>
  <c r="J339" i="1"/>
  <c r="E27" i="1"/>
  <c r="E35" i="1"/>
  <c r="E44" i="1"/>
  <c r="E53" i="1"/>
  <c r="G55" i="1"/>
  <c r="I55" i="1"/>
  <c r="E61" i="1"/>
  <c r="E70" i="1"/>
  <c r="E78" i="1"/>
  <c r="E87" i="1"/>
  <c r="G89" i="1"/>
  <c r="I89" i="1"/>
  <c r="E95" i="1"/>
  <c r="E104" i="1"/>
  <c r="E112" i="1"/>
  <c r="E121" i="1"/>
  <c r="G123" i="1"/>
  <c r="I123" i="1"/>
  <c r="E130" i="1"/>
  <c r="E138" i="1"/>
  <c r="E146" i="1"/>
  <c r="E155" i="1"/>
  <c r="G157" i="1"/>
  <c r="I157" i="1"/>
  <c r="E163" i="1"/>
  <c r="E172" i="1"/>
  <c r="E181" i="1"/>
  <c r="E190" i="1"/>
  <c r="G192" i="1"/>
  <c r="I192" i="1"/>
  <c r="E198" i="1"/>
  <c r="E207" i="1"/>
  <c r="E216" i="1"/>
  <c r="F216" i="1"/>
  <c r="G216" i="1"/>
  <c r="I216" i="1"/>
  <c r="E224" i="1"/>
  <c r="F224" i="1"/>
  <c r="G224" i="1"/>
  <c r="I224" i="1"/>
  <c r="E236" i="1"/>
  <c r="E237" i="1"/>
  <c r="F237" i="1"/>
  <c r="E245" i="1"/>
  <c r="F245" i="1"/>
  <c r="G245" i="1"/>
  <c r="I245" i="1"/>
  <c r="E255" i="1"/>
  <c r="F255" i="1"/>
  <c r="G257" i="1"/>
  <c r="I257" i="1"/>
  <c r="E264" i="1"/>
  <c r="F264" i="1"/>
  <c r="E272" i="1"/>
  <c r="F272" i="1"/>
  <c r="E280" i="1"/>
  <c r="F280" i="1"/>
  <c r="G280" i="1"/>
  <c r="I280" i="1"/>
  <c r="G283" i="1"/>
  <c r="I283" i="1"/>
  <c r="E289" i="1"/>
  <c r="F289" i="1"/>
  <c r="G289" i="1"/>
  <c r="I289" i="1"/>
  <c r="G291" i="1"/>
  <c r="I291" i="1"/>
  <c r="E298" i="1"/>
  <c r="F298" i="1"/>
  <c r="E306" i="1"/>
  <c r="F306" i="1"/>
  <c r="E316" i="1"/>
  <c r="F316" i="1"/>
  <c r="G326" i="1"/>
  <c r="I326" i="1"/>
  <c r="E323" i="1"/>
  <c r="F323" i="1"/>
  <c r="G323" i="1"/>
  <c r="K323" i="1"/>
  <c r="G329" i="1"/>
  <c r="K329" i="1"/>
  <c r="E69" i="1"/>
  <c r="F69" i="1"/>
  <c r="G101" i="1"/>
  <c r="I101" i="1"/>
  <c r="E200" i="1"/>
  <c r="F200" i="1"/>
  <c r="E309" i="1"/>
  <c r="F309" i="1"/>
  <c r="G317" i="1"/>
  <c r="I317" i="1"/>
  <c r="E231" i="1"/>
  <c r="F231" i="1"/>
  <c r="G231" i="1"/>
  <c r="I231" i="1"/>
  <c r="G233" i="1"/>
  <c r="I233" i="1"/>
  <c r="E232" i="1"/>
  <c r="F232" i="1"/>
  <c r="E241" i="1"/>
  <c r="F241" i="1"/>
  <c r="E251" i="1"/>
  <c r="E259" i="1"/>
  <c r="G262" i="1"/>
  <c r="I262" i="1"/>
  <c r="E268" i="1"/>
  <c r="E276" i="1"/>
  <c r="G278" i="1"/>
  <c r="I278" i="1"/>
  <c r="E285" i="1"/>
  <c r="E293" i="1"/>
  <c r="G295" i="1"/>
  <c r="I295" i="1"/>
  <c r="E302" i="1"/>
  <c r="E311" i="1"/>
  <c r="E330" i="1"/>
  <c r="F330" i="1"/>
  <c r="E332" i="1"/>
  <c r="F332" i="1"/>
  <c r="G43" i="1"/>
  <c r="I43" i="1"/>
  <c r="E127" i="1"/>
  <c r="F127" i="1"/>
  <c r="G127" i="1"/>
  <c r="I127" i="1"/>
  <c r="E249" i="1"/>
  <c r="F249" i="1"/>
  <c r="E320" i="1"/>
  <c r="F320" i="1"/>
  <c r="E250" i="1"/>
  <c r="F250" i="1"/>
  <c r="G250" i="1"/>
  <c r="I250" i="1"/>
  <c r="E257" i="1"/>
  <c r="F257" i="1"/>
  <c r="E265" i="1"/>
  <c r="F265" i="1"/>
  <c r="E284" i="1"/>
  <c r="F284" i="1"/>
  <c r="E291" i="1"/>
  <c r="F291" i="1"/>
  <c r="E299" i="1"/>
  <c r="F299" i="1"/>
  <c r="E327" i="1"/>
  <c r="F327" i="1"/>
  <c r="G327" i="1"/>
  <c r="K327" i="1"/>
  <c r="E324" i="1"/>
  <c r="F324" i="1"/>
  <c r="G332" i="1"/>
  <c r="J332" i="1"/>
  <c r="G232" i="1"/>
  <c r="I232" i="1"/>
  <c r="E242" i="1"/>
  <c r="F242" i="1"/>
  <c r="G242" i="1"/>
  <c r="I242" i="1"/>
  <c r="E263" i="1"/>
  <c r="E270" i="1"/>
  <c r="F270" i="1"/>
  <c r="G270" i="1"/>
  <c r="I270" i="1"/>
  <c r="E277" i="1"/>
  <c r="E297" i="1"/>
  <c r="E304" i="1"/>
  <c r="F304" i="1"/>
  <c r="G304" i="1"/>
  <c r="I304" i="1"/>
  <c r="G307" i="1"/>
  <c r="I307" i="1"/>
  <c r="E312" i="1"/>
  <c r="G316" i="1"/>
  <c r="I316" i="1"/>
  <c r="E176" i="1"/>
  <c r="F176" i="1"/>
  <c r="G176" i="1"/>
  <c r="H176" i="1"/>
  <c r="E43" i="1"/>
  <c r="F43" i="1"/>
  <c r="G82" i="1"/>
  <c r="I82" i="1"/>
  <c r="E150" i="1"/>
  <c r="F150" i="1"/>
  <c r="G200" i="1"/>
  <c r="I200" i="1"/>
  <c r="E325" i="1"/>
  <c r="F325" i="1"/>
  <c r="E233" i="1"/>
  <c r="F233" i="1"/>
  <c r="E239" i="1"/>
  <c r="F239" i="1"/>
  <c r="G239" i="1"/>
  <c r="I239" i="1"/>
  <c r="E246" i="1"/>
  <c r="E267" i="1"/>
  <c r="F267" i="1"/>
  <c r="G267" i="1"/>
  <c r="I267" i="1"/>
  <c r="E274" i="1"/>
  <c r="F274" i="1"/>
  <c r="G274" i="1"/>
  <c r="I274" i="1"/>
  <c r="E281" i="1"/>
  <c r="F281" i="1"/>
  <c r="G292" i="1"/>
  <c r="I292" i="1"/>
  <c r="E301" i="1"/>
  <c r="F301" i="1"/>
  <c r="E308" i="1"/>
  <c r="F308" i="1"/>
  <c r="G308" i="1"/>
  <c r="I308" i="1"/>
  <c r="E319" i="1"/>
  <c r="F319" i="1"/>
  <c r="G319" i="1"/>
  <c r="J319" i="1"/>
  <c r="G330" i="1"/>
  <c r="I330" i="1"/>
  <c r="E331" i="1"/>
  <c r="F331" i="1"/>
  <c r="G331" i="1"/>
  <c r="J331" i="1"/>
  <c r="E101" i="1"/>
  <c r="F101" i="1"/>
  <c r="G150" i="1"/>
  <c r="I150" i="1"/>
  <c r="E213" i="1"/>
  <c r="F213" i="1"/>
  <c r="E230" i="1"/>
  <c r="F230" i="1"/>
  <c r="G230" i="1"/>
  <c r="I230" i="1"/>
  <c r="E244" i="1"/>
  <c r="E253" i="1"/>
  <c r="F253" i="1"/>
  <c r="G253" i="1"/>
  <c r="I253" i="1"/>
  <c r="E261" i="1"/>
  <c r="G264" i="1"/>
  <c r="I264" i="1"/>
  <c r="E279" i="1"/>
  <c r="E287" i="1"/>
  <c r="F287" i="1"/>
  <c r="G287" i="1"/>
  <c r="I287" i="1"/>
  <c r="E294" i="1"/>
  <c r="G298" i="1"/>
  <c r="I298" i="1"/>
  <c r="E314" i="1"/>
  <c r="E21" i="1"/>
  <c r="F21" i="1"/>
  <c r="E186" i="1"/>
  <c r="F186" i="1"/>
  <c r="E282" i="1"/>
  <c r="F282" i="1"/>
  <c r="G282" i="1"/>
  <c r="I282" i="1"/>
  <c r="G315" i="1"/>
  <c r="I315" i="1"/>
  <c r="E321" i="1"/>
  <c r="F321" i="1"/>
  <c r="G321" i="1"/>
  <c r="J321" i="1"/>
  <c r="G241" i="1"/>
  <c r="I241" i="1"/>
  <c r="E258" i="1"/>
  <c r="F258" i="1"/>
  <c r="G258" i="1"/>
  <c r="I258" i="1"/>
  <c r="E266" i="1"/>
  <c r="F266" i="1"/>
  <c r="G266" i="1"/>
  <c r="I266" i="1"/>
  <c r="E273" i="1"/>
  <c r="F273" i="1"/>
  <c r="G273" i="1"/>
  <c r="I273" i="1"/>
  <c r="E329" i="1"/>
  <c r="F329" i="1"/>
  <c r="E82" i="1"/>
  <c r="F82" i="1"/>
  <c r="E235" i="1"/>
  <c r="E243" i="1"/>
  <c r="E252" i="1"/>
  <c r="F252" i="1"/>
  <c r="G281" i="1"/>
  <c r="I281" i="1"/>
  <c r="E305" i="1"/>
  <c r="E313" i="1"/>
  <c r="F313" i="1"/>
  <c r="G313" i="1"/>
  <c r="I313" i="1"/>
  <c r="G213" i="1"/>
  <c r="I213" i="1"/>
  <c r="E318" i="1"/>
  <c r="F318" i="1"/>
  <c r="G318" i="1"/>
  <c r="J318" i="1"/>
  <c r="G252" i="1"/>
  <c r="I252" i="1"/>
  <c r="E275" i="1"/>
  <c r="F275" i="1"/>
  <c r="G275" i="1"/>
  <c r="I275" i="1"/>
  <c r="E283" i="1"/>
  <c r="F283" i="1"/>
  <c r="E290" i="1"/>
  <c r="F290" i="1"/>
  <c r="G290" i="1"/>
  <c r="I290" i="1"/>
  <c r="E119" i="1"/>
  <c r="F119" i="1"/>
  <c r="G119" i="1"/>
  <c r="I119" i="1"/>
  <c r="E234" i="1"/>
  <c r="F234" i="1"/>
  <c r="G234" i="1"/>
  <c r="I234" i="1"/>
  <c r="E296" i="1"/>
  <c r="F296" i="1"/>
  <c r="G296" i="1"/>
  <c r="I296" i="1"/>
  <c r="G237" i="1"/>
  <c r="I237" i="1"/>
  <c r="E254" i="1"/>
  <c r="E262" i="1"/>
  <c r="F262" i="1"/>
  <c r="E269" i="1"/>
  <c r="F269" i="1"/>
  <c r="G299" i="1"/>
  <c r="I299" i="1"/>
  <c r="G306" i="1"/>
  <c r="I306" i="1"/>
  <c r="G21" i="1"/>
  <c r="I21" i="1"/>
  <c r="E25" i="1"/>
  <c r="F25" i="1"/>
  <c r="E248" i="1"/>
  <c r="F248" i="1"/>
  <c r="G248" i="1"/>
  <c r="I248" i="1"/>
  <c r="E238" i="1"/>
  <c r="G269" i="1"/>
  <c r="I269" i="1"/>
  <c r="G284" i="1"/>
  <c r="I284" i="1"/>
  <c r="E292" i="1"/>
  <c r="F292" i="1"/>
  <c r="E300" i="1"/>
  <c r="F300" i="1"/>
  <c r="G300" i="1"/>
  <c r="I300" i="1"/>
  <c r="E307" i="1"/>
  <c r="F307" i="1"/>
  <c r="G25" i="1"/>
  <c r="I25" i="1"/>
  <c r="G320" i="1"/>
  <c r="J320" i="1"/>
  <c r="G255" i="1"/>
  <c r="I255" i="1"/>
  <c r="E271" i="1"/>
  <c r="E278" i="1"/>
  <c r="F278" i="1"/>
  <c r="E286" i="1"/>
  <c r="E50" i="1"/>
  <c r="F50" i="1"/>
  <c r="G50" i="1"/>
  <c r="I50" i="1"/>
  <c r="E168" i="1"/>
  <c r="F168" i="1"/>
  <c r="G168" i="1"/>
  <c r="I168" i="1"/>
  <c r="G309" i="1"/>
  <c r="I309" i="1"/>
  <c r="E240" i="1"/>
  <c r="F240" i="1"/>
  <c r="G240" i="1"/>
  <c r="I240" i="1"/>
  <c r="E247" i="1"/>
  <c r="F247" i="1"/>
  <c r="G247" i="1"/>
  <c r="I247" i="1"/>
  <c r="E256" i="1"/>
  <c r="F256" i="1"/>
  <c r="G256" i="1"/>
  <c r="I256" i="1"/>
  <c r="G301" i="1"/>
  <c r="I301" i="1"/>
  <c r="E310" i="1"/>
  <c r="F310" i="1"/>
  <c r="G310" i="1"/>
  <c r="I310" i="1"/>
  <c r="E326" i="1"/>
  <c r="F326" i="1"/>
  <c r="G249" i="1"/>
  <c r="I249" i="1"/>
  <c r="E315" i="1"/>
  <c r="F315" i="1"/>
  <c r="E322" i="1"/>
  <c r="F322" i="1"/>
  <c r="G322" i="1"/>
  <c r="J322" i="1"/>
  <c r="G265" i="1"/>
  <c r="I265" i="1"/>
  <c r="G272" i="1"/>
  <c r="I272" i="1"/>
  <c r="E288" i="1"/>
  <c r="E295" i="1"/>
  <c r="F295" i="1"/>
  <c r="E303" i="1"/>
  <c r="G324" i="1"/>
  <c r="J324" i="1"/>
  <c r="G69" i="1"/>
  <c r="I69" i="1"/>
  <c r="G186" i="1"/>
  <c r="I186" i="1"/>
  <c r="E260" i="1"/>
  <c r="F260" i="1"/>
  <c r="G260" i="1"/>
  <c r="I260" i="1"/>
  <c r="E317" i="1"/>
  <c r="F317" i="1"/>
  <c r="E219" i="2"/>
  <c r="E228" i="2"/>
  <c r="E240" i="2"/>
  <c r="E264" i="2"/>
  <c r="E283" i="2"/>
  <c r="E288" i="2"/>
  <c r="E302" i="2"/>
  <c r="E306" i="2"/>
  <c r="E27" i="2"/>
  <c r="E47" i="2"/>
  <c r="E71" i="2"/>
  <c r="E87" i="2"/>
  <c r="E111" i="2"/>
  <c r="E139" i="2"/>
  <c r="E147" i="2"/>
  <c r="E151" i="2"/>
  <c r="E155" i="2"/>
  <c r="E183" i="2"/>
  <c r="E187" i="2"/>
  <c r="E191" i="2"/>
  <c r="E199" i="2"/>
  <c r="E203" i="2"/>
  <c r="E207" i="2"/>
  <c r="E211" i="2"/>
  <c r="E220" i="2"/>
  <c r="E232" i="2"/>
  <c r="E237" i="2"/>
  <c r="E256" i="2"/>
  <c r="E278" i="2"/>
  <c r="E51" i="2"/>
  <c r="E79" i="2"/>
  <c r="E107" i="2"/>
  <c r="E115" i="2"/>
  <c r="E143" i="2"/>
  <c r="E179" i="2"/>
  <c r="E229" i="2"/>
  <c r="E265" i="2"/>
  <c r="E289" i="2"/>
  <c r="E299" i="2"/>
  <c r="E13" i="2"/>
  <c r="E16" i="2"/>
  <c r="E63" i="2"/>
  <c r="E127" i="2"/>
  <c r="E171" i="2"/>
  <c r="E224" i="2"/>
  <c r="E216" i="2"/>
  <c r="E221" i="2"/>
  <c r="E257" i="2"/>
  <c r="E280" i="2"/>
  <c r="E294" i="2"/>
  <c r="E20" i="2"/>
  <c r="E29" i="2"/>
  <c r="E212" i="2"/>
  <c r="E213" i="2"/>
  <c r="E249" i="2"/>
  <c r="E258" i="2"/>
  <c r="E270" i="2"/>
  <c r="E304" i="2"/>
  <c r="E43" i="2"/>
  <c r="E75" i="2"/>
  <c r="E103" i="2"/>
  <c r="E123" i="2"/>
  <c r="E163" i="2"/>
  <c r="E226" i="2"/>
  <c r="E11" i="2"/>
  <c r="E250" i="2"/>
  <c r="E262" i="2"/>
  <c r="E281" i="2"/>
  <c r="E291" i="2"/>
  <c r="E296" i="2"/>
  <c r="E14" i="2"/>
  <c r="E18" i="2"/>
  <c r="E26" i="2"/>
  <c r="E55" i="2"/>
  <c r="E83" i="2"/>
  <c r="E119" i="2"/>
  <c r="E175" i="2"/>
  <c r="E218" i="2"/>
  <c r="E235" i="2"/>
  <c r="E12" i="2"/>
  <c r="E254" i="2"/>
  <c r="E259" i="2"/>
  <c r="E272" i="2"/>
  <c r="E286" i="2"/>
  <c r="E39" i="2"/>
  <c r="E67" i="2"/>
  <c r="E91" i="2"/>
  <c r="E131" i="2"/>
  <c r="E167" i="2"/>
  <c r="E236" i="2"/>
  <c r="E251" i="2"/>
  <c r="E297" i="2"/>
  <c r="E305" i="2"/>
  <c r="E23" i="2"/>
  <c r="E17" i="2"/>
  <c r="E22" i="2"/>
  <c r="E25" i="2"/>
  <c r="E28" i="2"/>
  <c r="E274" i="2"/>
  <c r="E290" i="2"/>
  <c r="E19" i="2"/>
  <c r="E308" i="2"/>
  <c r="E310" i="2"/>
  <c r="E24" i="2"/>
  <c r="E314" i="2"/>
  <c r="E30" i="2"/>
  <c r="E266" i="2"/>
  <c r="E282" i="2"/>
  <c r="E298" i="2"/>
  <c r="E243" i="2"/>
  <c r="F238" i="1"/>
  <c r="G238" i="1"/>
  <c r="I238" i="1"/>
  <c r="E233" i="2"/>
  <c r="F235" i="1"/>
  <c r="G235" i="1"/>
  <c r="I235" i="1"/>
  <c r="E230" i="2"/>
  <c r="F244" i="1"/>
  <c r="G244" i="1"/>
  <c r="I244" i="1"/>
  <c r="E239" i="2"/>
  <c r="F263" i="1"/>
  <c r="G263" i="1"/>
  <c r="I263" i="1"/>
  <c r="E255" i="2"/>
  <c r="F285" i="1"/>
  <c r="G285" i="1"/>
  <c r="I285" i="1"/>
  <c r="E276" i="2"/>
  <c r="F251" i="1"/>
  <c r="G251" i="1"/>
  <c r="I251" i="1"/>
  <c r="E244" i="2"/>
  <c r="F219" i="1"/>
  <c r="G219" i="1"/>
  <c r="I219" i="1"/>
  <c r="E215" i="2"/>
  <c r="E59" i="2"/>
  <c r="E98" i="2"/>
  <c r="E174" i="2"/>
  <c r="E46" i="2"/>
  <c r="E90" i="2"/>
  <c r="E173" i="2"/>
  <c r="E45" i="2"/>
  <c r="E114" i="2"/>
  <c r="E190" i="2"/>
  <c r="E62" i="2"/>
  <c r="E113" i="2"/>
  <c r="E157" i="2"/>
  <c r="F181" i="1"/>
  <c r="G181" i="1"/>
  <c r="I181" i="1"/>
  <c r="E180" i="2"/>
  <c r="F146" i="1"/>
  <c r="G146" i="1"/>
  <c r="I146" i="1"/>
  <c r="E148" i="2"/>
  <c r="F112" i="1"/>
  <c r="G112" i="1"/>
  <c r="I112" i="1"/>
  <c r="E116" i="2"/>
  <c r="F78" i="1"/>
  <c r="G78" i="1"/>
  <c r="I78" i="1"/>
  <c r="E84" i="2"/>
  <c r="F44" i="1"/>
  <c r="G44" i="1"/>
  <c r="I44" i="1"/>
  <c r="E52" i="2"/>
  <c r="F211" i="1"/>
  <c r="G211" i="1"/>
  <c r="I211" i="1"/>
  <c r="E208" i="2"/>
  <c r="F177" i="1"/>
  <c r="G177" i="1"/>
  <c r="I177" i="1"/>
  <c r="E176" i="2"/>
  <c r="F142" i="1"/>
  <c r="G142" i="1"/>
  <c r="I142" i="1"/>
  <c r="E144" i="2"/>
  <c r="F108" i="1"/>
  <c r="G108" i="1"/>
  <c r="I108" i="1"/>
  <c r="E112" i="2"/>
  <c r="F74" i="1"/>
  <c r="G74" i="1"/>
  <c r="I74" i="1"/>
  <c r="E80" i="2"/>
  <c r="F39" i="1"/>
  <c r="G39" i="1"/>
  <c r="I39" i="1"/>
  <c r="E48" i="2"/>
  <c r="F22" i="1"/>
  <c r="G22" i="1"/>
  <c r="I22" i="1"/>
  <c r="E32" i="2"/>
  <c r="E201" i="2"/>
  <c r="E73" i="2"/>
  <c r="E193" i="2"/>
  <c r="E65" i="2"/>
  <c r="E166" i="2"/>
  <c r="E38" i="2"/>
  <c r="E89" i="2"/>
  <c r="E165" i="2"/>
  <c r="E37" i="2"/>
  <c r="E106" i="2"/>
  <c r="E150" i="2"/>
  <c r="F303" i="1"/>
  <c r="G303" i="1"/>
  <c r="I303" i="1"/>
  <c r="E293" i="2"/>
  <c r="F286" i="1"/>
  <c r="G286" i="1"/>
  <c r="I286" i="1"/>
  <c r="E277" i="2"/>
  <c r="F254" i="1"/>
  <c r="G254" i="1"/>
  <c r="I254" i="1"/>
  <c r="E247" i="2"/>
  <c r="E246" i="2"/>
  <c r="E21" i="2"/>
  <c r="E234" i="2"/>
  <c r="E275" i="2"/>
  <c r="E99" i="2"/>
  <c r="E248" i="2"/>
  <c r="E31" i="2"/>
  <c r="E15" i="2"/>
  <c r="F305" i="1"/>
  <c r="G305" i="1"/>
  <c r="I305" i="1"/>
  <c r="E295" i="2"/>
  <c r="F279" i="1"/>
  <c r="G279" i="1"/>
  <c r="I279" i="1"/>
  <c r="E271" i="2"/>
  <c r="F297" i="1"/>
  <c r="G297" i="1"/>
  <c r="I297" i="1"/>
  <c r="E287" i="2"/>
  <c r="F311" i="1"/>
  <c r="G311" i="1"/>
  <c r="I311" i="1"/>
  <c r="E300" i="2"/>
  <c r="F276" i="1"/>
  <c r="G276" i="1"/>
  <c r="I276" i="1"/>
  <c r="E268" i="2"/>
  <c r="E194" i="2"/>
  <c r="E66" i="2"/>
  <c r="E142" i="2"/>
  <c r="E186" i="2"/>
  <c r="E58" i="2"/>
  <c r="E141" i="2"/>
  <c r="E210" i="2"/>
  <c r="E82" i="2"/>
  <c r="E158" i="2"/>
  <c r="E209" i="2"/>
  <c r="E81" i="2"/>
  <c r="E125" i="2"/>
  <c r="F288" i="1"/>
  <c r="G288" i="1"/>
  <c r="I288" i="1"/>
  <c r="E279" i="2"/>
  <c r="F207" i="1"/>
  <c r="G207" i="1"/>
  <c r="I207" i="1"/>
  <c r="E204" i="2"/>
  <c r="F172" i="1"/>
  <c r="G172" i="1"/>
  <c r="I172" i="1"/>
  <c r="E172" i="2"/>
  <c r="F138" i="1"/>
  <c r="G138" i="1"/>
  <c r="I138" i="1"/>
  <c r="E140" i="2"/>
  <c r="F104" i="1"/>
  <c r="G104" i="1"/>
  <c r="I104" i="1"/>
  <c r="E108" i="2"/>
  <c r="F70" i="1"/>
  <c r="G70" i="1"/>
  <c r="I70" i="1"/>
  <c r="E76" i="2"/>
  <c r="F35" i="1"/>
  <c r="G35" i="1"/>
  <c r="I35" i="1"/>
  <c r="E44" i="2"/>
  <c r="F229" i="1"/>
  <c r="G229" i="1"/>
  <c r="I229" i="1"/>
  <c r="E225" i="2"/>
  <c r="F226" i="1"/>
  <c r="G226" i="1"/>
  <c r="I226" i="1"/>
  <c r="E222" i="2"/>
  <c r="F203" i="1"/>
  <c r="G203" i="1"/>
  <c r="I203" i="1"/>
  <c r="E200" i="2"/>
  <c r="F167" i="1"/>
  <c r="G167" i="1"/>
  <c r="I167" i="1"/>
  <c r="E168" i="2"/>
  <c r="F134" i="1"/>
  <c r="G134" i="1"/>
  <c r="I134" i="1"/>
  <c r="E136" i="2"/>
  <c r="F99" i="1"/>
  <c r="G99" i="1"/>
  <c r="I99" i="1"/>
  <c r="E104" i="2"/>
  <c r="F65" i="1"/>
  <c r="G65" i="1"/>
  <c r="I65" i="1"/>
  <c r="E72" i="2"/>
  <c r="F31" i="1"/>
  <c r="G31" i="1"/>
  <c r="I31" i="1"/>
  <c r="E40" i="2"/>
  <c r="E169" i="2"/>
  <c r="E41" i="2"/>
  <c r="E117" i="2"/>
  <c r="E161" i="2"/>
  <c r="E33" i="2"/>
  <c r="E134" i="2"/>
  <c r="E185" i="2"/>
  <c r="E57" i="2"/>
  <c r="E133" i="2"/>
  <c r="E202" i="2"/>
  <c r="E74" i="2"/>
  <c r="E118" i="2"/>
  <c r="F271" i="1"/>
  <c r="G271" i="1"/>
  <c r="I271" i="1"/>
  <c r="E263" i="2"/>
  <c r="F246" i="1"/>
  <c r="G246" i="1"/>
  <c r="I246" i="1"/>
  <c r="E241" i="2"/>
  <c r="E307" i="2"/>
  <c r="E227" i="2"/>
  <c r="E267" i="2"/>
  <c r="E242" i="2"/>
  <c r="E35" i="2"/>
  <c r="E195" i="2"/>
  <c r="F314" i="1"/>
  <c r="G314" i="1"/>
  <c r="I314" i="1"/>
  <c r="E303" i="2"/>
  <c r="F302" i="1"/>
  <c r="G302" i="1"/>
  <c r="I302" i="1"/>
  <c r="E292" i="2"/>
  <c r="F268" i="1"/>
  <c r="G268" i="1"/>
  <c r="I268" i="1"/>
  <c r="E260" i="2"/>
  <c r="F236" i="1"/>
  <c r="G236" i="1"/>
  <c r="I236" i="1"/>
  <c r="E231" i="2"/>
  <c r="E162" i="2"/>
  <c r="E34" i="2"/>
  <c r="E110" i="2"/>
  <c r="E154" i="2"/>
  <c r="E109" i="2"/>
  <c r="E178" i="2"/>
  <c r="E50" i="2"/>
  <c r="E126" i="2"/>
  <c r="E177" i="2"/>
  <c r="E49" i="2"/>
  <c r="E93" i="2"/>
  <c r="F261" i="1"/>
  <c r="G261" i="1"/>
  <c r="I261" i="1"/>
  <c r="E253" i="2"/>
  <c r="F277" i="1"/>
  <c r="G277" i="1"/>
  <c r="I277" i="1"/>
  <c r="E269" i="2"/>
  <c r="F198" i="1"/>
  <c r="G198" i="1"/>
  <c r="I198" i="1"/>
  <c r="E196" i="2"/>
  <c r="F163" i="1"/>
  <c r="G163" i="1"/>
  <c r="I163" i="1"/>
  <c r="E164" i="2"/>
  <c r="F130" i="1"/>
  <c r="G130" i="1"/>
  <c r="I130" i="1"/>
  <c r="E132" i="2"/>
  <c r="F95" i="1"/>
  <c r="G95" i="1"/>
  <c r="I95" i="1"/>
  <c r="E100" i="2"/>
  <c r="F61" i="1"/>
  <c r="G61" i="1"/>
  <c r="I61" i="1"/>
  <c r="E68" i="2"/>
  <c r="F27" i="1"/>
  <c r="G27" i="1"/>
  <c r="I27" i="1"/>
  <c r="E36" i="2"/>
  <c r="F221" i="1"/>
  <c r="G221" i="1"/>
  <c r="I221" i="1"/>
  <c r="E217" i="2"/>
  <c r="F218" i="1"/>
  <c r="G218" i="1"/>
  <c r="I218" i="1"/>
  <c r="E214" i="2"/>
  <c r="F194" i="1"/>
  <c r="G194" i="1"/>
  <c r="I194" i="1"/>
  <c r="E192" i="2"/>
  <c r="F159" i="1"/>
  <c r="G159" i="1"/>
  <c r="I159" i="1"/>
  <c r="E160" i="2"/>
  <c r="F125" i="1"/>
  <c r="G125" i="1"/>
  <c r="I125" i="1"/>
  <c r="E128" i="2"/>
  <c r="F91" i="1"/>
  <c r="G91" i="1"/>
  <c r="I91" i="1"/>
  <c r="E96" i="2"/>
  <c r="F57" i="1"/>
  <c r="G57" i="1"/>
  <c r="I57" i="1"/>
  <c r="E64" i="2"/>
  <c r="E137" i="2"/>
  <c r="E129" i="2"/>
  <c r="E102" i="2"/>
  <c r="E153" i="2"/>
  <c r="E261" i="2"/>
  <c r="E101" i="2"/>
  <c r="E170" i="2"/>
  <c r="E42" i="2"/>
  <c r="E86" i="2"/>
  <c r="E273" i="2"/>
  <c r="F293" i="1"/>
  <c r="G293" i="1"/>
  <c r="I293" i="1"/>
  <c r="E284" i="2"/>
  <c r="F259" i="1"/>
  <c r="G259" i="1"/>
  <c r="I259" i="1"/>
  <c r="E252" i="2"/>
  <c r="E130" i="2"/>
  <c r="E206" i="2"/>
  <c r="E78" i="2"/>
  <c r="E205" i="2"/>
  <c r="E77" i="2"/>
  <c r="E146" i="2"/>
  <c r="E245" i="2"/>
  <c r="E94" i="2"/>
  <c r="E145" i="2"/>
  <c r="E189" i="2"/>
  <c r="E61" i="2"/>
  <c r="F243" i="1"/>
  <c r="G243" i="1"/>
  <c r="I243" i="1"/>
  <c r="E238" i="2"/>
  <c r="F294" i="1"/>
  <c r="G294" i="1"/>
  <c r="I294" i="1"/>
  <c r="E285" i="2"/>
  <c r="F312" i="1"/>
  <c r="G312" i="1"/>
  <c r="I312" i="1"/>
  <c r="E301" i="2"/>
  <c r="F190" i="1"/>
  <c r="G190" i="1"/>
  <c r="I190" i="1"/>
  <c r="E188" i="2"/>
  <c r="F155" i="1"/>
  <c r="G155" i="1"/>
  <c r="I155" i="1"/>
  <c r="E156" i="2"/>
  <c r="F121" i="1"/>
  <c r="G121" i="1"/>
  <c r="I121" i="1"/>
  <c r="E124" i="2"/>
  <c r="F87" i="1"/>
  <c r="G87" i="1"/>
  <c r="I87" i="1"/>
  <c r="E92" i="2"/>
  <c r="F53" i="1"/>
  <c r="G53" i="1"/>
  <c r="I53" i="1"/>
  <c r="E60" i="2"/>
  <c r="F185" i="1"/>
  <c r="G185" i="1"/>
  <c r="I185" i="1"/>
  <c r="E184" i="2"/>
  <c r="F151" i="1"/>
  <c r="G151" i="1"/>
  <c r="I151" i="1"/>
  <c r="E152" i="2"/>
  <c r="F116" i="1"/>
  <c r="G116" i="1"/>
  <c r="I116" i="1"/>
  <c r="E120" i="2"/>
  <c r="F83" i="1"/>
  <c r="G83" i="1"/>
  <c r="I83" i="1"/>
  <c r="E88" i="2"/>
  <c r="F48" i="1"/>
  <c r="G48" i="1"/>
  <c r="I48" i="1"/>
  <c r="E56" i="2"/>
  <c r="E95" i="2"/>
  <c r="E105" i="2"/>
  <c r="E181" i="2"/>
  <c r="E53" i="2"/>
  <c r="E97" i="2"/>
  <c r="E198" i="2"/>
  <c r="E70" i="2"/>
  <c r="E121" i="2"/>
  <c r="E197" i="2"/>
  <c r="E69" i="2"/>
  <c r="E138" i="2"/>
  <c r="E182" i="2"/>
  <c r="E54" i="2"/>
  <c r="C12" i="1"/>
  <c r="C11" i="1"/>
  <c r="O353" i="1" l="1"/>
  <c r="O77" i="1"/>
  <c r="O145" i="1"/>
  <c r="O73" i="1"/>
  <c r="O141" i="1"/>
  <c r="O178" i="1"/>
  <c r="O264" i="1"/>
  <c r="O192" i="1"/>
  <c r="O45" i="1"/>
  <c r="O208" i="1"/>
  <c r="O152" i="1"/>
  <c r="O291" i="1"/>
  <c r="O122" i="1"/>
  <c r="O58" i="1"/>
  <c r="O183" i="1"/>
  <c r="O275" i="1"/>
  <c r="O62" i="1"/>
  <c r="O24" i="1"/>
  <c r="O142" i="1"/>
  <c r="O266" i="1"/>
  <c r="O97" i="1"/>
  <c r="O40" i="1"/>
  <c r="O173" i="1"/>
  <c r="O267" i="1"/>
  <c r="O256" i="1"/>
  <c r="O233" i="1"/>
  <c r="O340" i="1"/>
  <c r="O342" i="1"/>
  <c r="O331" i="1"/>
  <c r="O108" i="1"/>
  <c r="O312" i="1"/>
  <c r="O263" i="1"/>
  <c r="O53" i="1"/>
  <c r="O125" i="1"/>
  <c r="O271" i="1"/>
  <c r="O65" i="1"/>
  <c r="O297" i="1"/>
  <c r="O121" i="1"/>
  <c r="O104" i="1"/>
  <c r="O39" i="1"/>
  <c r="O34" i="1"/>
  <c r="O106" i="1"/>
  <c r="O171" i="1"/>
  <c r="O295" i="1"/>
  <c r="O210" i="1"/>
  <c r="O215" i="1"/>
  <c r="O299" i="1"/>
  <c r="O163" i="1"/>
  <c r="O35" i="1"/>
  <c r="O221" i="1"/>
  <c r="O274" i="1"/>
  <c r="O167" i="1"/>
  <c r="O348" i="1"/>
  <c r="O86" i="1"/>
  <c r="O154" i="1"/>
  <c r="O81" i="1"/>
  <c r="O149" i="1"/>
  <c r="O181" i="1"/>
  <c r="O272" i="1"/>
  <c r="O195" i="1"/>
  <c r="O72" i="1"/>
  <c r="O41" i="1"/>
  <c r="O179" i="1"/>
  <c r="O308" i="1"/>
  <c r="O148" i="1"/>
  <c r="O85" i="1"/>
  <c r="O191" i="1"/>
  <c r="O278" i="1"/>
  <c r="O89" i="1"/>
  <c r="O32" i="1"/>
  <c r="O161" i="1"/>
  <c r="O283" i="1"/>
  <c r="O105" i="1"/>
  <c r="O67" i="1"/>
  <c r="O197" i="1"/>
  <c r="O270" i="1"/>
  <c r="O273" i="1"/>
  <c r="O265" i="1"/>
  <c r="O338" i="1"/>
  <c r="O332" i="1"/>
  <c r="O336" i="1"/>
  <c r="O31" i="1"/>
  <c r="O57" i="1"/>
  <c r="O177" i="1"/>
  <c r="O277" i="1"/>
  <c r="O285" i="1"/>
  <c r="O22" i="1"/>
  <c r="O194" i="1"/>
  <c r="O286" i="1"/>
  <c r="O103" i="1"/>
  <c r="O205" i="1"/>
  <c r="O118" i="1"/>
  <c r="O123" i="1"/>
  <c r="O326" i="1"/>
  <c r="O287" i="1"/>
  <c r="O346" i="1"/>
  <c r="O229" i="1"/>
  <c r="O198" i="1"/>
  <c r="O133" i="1"/>
  <c r="O71" i="1"/>
  <c r="O334" i="1"/>
  <c r="O317" i="1"/>
  <c r="O151" i="1"/>
  <c r="O211" i="1"/>
  <c r="O26" i="1"/>
  <c r="O94" i="1"/>
  <c r="O162" i="1"/>
  <c r="O90" i="1"/>
  <c r="O158" i="1"/>
  <c r="O188" i="1"/>
  <c r="O280" i="1"/>
  <c r="O216" i="1"/>
  <c r="O79" i="1"/>
  <c r="O49" i="1"/>
  <c r="O202" i="1"/>
  <c r="O21" i="1"/>
  <c r="O156" i="1"/>
  <c r="O92" i="1"/>
  <c r="O206" i="1"/>
  <c r="O292" i="1"/>
  <c r="O96" i="1"/>
  <c r="O59" i="1"/>
  <c r="O196" i="1"/>
  <c r="O300" i="1"/>
  <c r="O132" i="1"/>
  <c r="O75" i="1"/>
  <c r="O201" i="1"/>
  <c r="O284" i="1"/>
  <c r="O290" i="1"/>
  <c r="O281" i="1"/>
  <c r="O318" i="1"/>
  <c r="O328" i="1"/>
  <c r="O329" i="1"/>
  <c r="O305" i="1"/>
  <c r="O302" i="1"/>
  <c r="O99" i="1"/>
  <c r="O246" i="1"/>
  <c r="O130" i="1"/>
  <c r="O276" i="1"/>
  <c r="O268" i="1"/>
  <c r="O254" i="1"/>
  <c r="O185" i="1"/>
  <c r="O224" i="1"/>
  <c r="O102" i="1"/>
  <c r="O320" i="1"/>
  <c r="O218" i="1"/>
  <c r="O207" i="1"/>
  <c r="O190" i="1"/>
  <c r="O114" i="1"/>
  <c r="O279" i="1"/>
  <c r="O226" i="1"/>
  <c r="O203" i="1"/>
  <c r="O351" i="1"/>
  <c r="O30" i="1"/>
  <c r="O98" i="1"/>
  <c r="O166" i="1"/>
  <c r="O220" i="1"/>
  <c r="O289" i="1"/>
  <c r="O76" i="1"/>
  <c r="O46" i="1"/>
  <c r="O209" i="1"/>
  <c r="O66" i="1"/>
  <c r="O139" i="1"/>
  <c r="O307" i="1"/>
  <c r="O321" i="1"/>
  <c r="O236" i="1"/>
  <c r="O135" i="1"/>
  <c r="O146" i="1"/>
  <c r="O349" i="1"/>
  <c r="O42" i="1"/>
  <c r="O111" i="1"/>
  <c r="O38" i="1"/>
  <c r="O107" i="1"/>
  <c r="O175" i="1"/>
  <c r="O228" i="1"/>
  <c r="O298" i="1"/>
  <c r="O232" i="1"/>
  <c r="O113" i="1"/>
  <c r="O84" i="1"/>
  <c r="O222" i="1"/>
  <c r="O54" i="1"/>
  <c r="O187" i="1"/>
  <c r="O126" i="1"/>
  <c r="O223" i="1"/>
  <c r="O310" i="1"/>
  <c r="O131" i="1"/>
  <c r="O93" i="1"/>
  <c r="O214" i="1"/>
  <c r="O29" i="1"/>
  <c r="O169" i="1"/>
  <c r="O109" i="1"/>
  <c r="O231" i="1"/>
  <c r="O301" i="1"/>
  <c r="O225" i="1"/>
  <c r="O319" i="1"/>
  <c r="O343" i="1"/>
  <c r="O345" i="1"/>
  <c r="O323" i="1"/>
  <c r="O159" i="1"/>
  <c r="O27" i="1"/>
  <c r="O288" i="1"/>
  <c r="O48" i="1"/>
  <c r="O261" i="1"/>
  <c r="O112" i="1"/>
  <c r="O95" i="1"/>
  <c r="O91" i="1"/>
  <c r="O134" i="1"/>
  <c r="O184" i="1"/>
  <c r="O313" i="1"/>
  <c r="O227" i="1"/>
  <c r="O189" i="1"/>
  <c r="O235" i="1"/>
  <c r="O252" i="1"/>
  <c r="O322" i="1"/>
  <c r="O325" i="1"/>
  <c r="C15" i="1"/>
  <c r="O70" i="1"/>
  <c r="O172" i="1"/>
  <c r="O155" i="1"/>
  <c r="O259" i="1"/>
  <c r="O33" i="1"/>
  <c r="O243" i="1"/>
  <c r="O347" i="1"/>
  <c r="O52" i="1"/>
  <c r="O120" i="1"/>
  <c r="O47" i="1"/>
  <c r="O115" i="1"/>
  <c r="O237" i="1"/>
  <c r="O306" i="1"/>
  <c r="O241" i="1"/>
  <c r="O140" i="1"/>
  <c r="O110" i="1"/>
  <c r="O239" i="1"/>
  <c r="O80" i="1"/>
  <c r="O212" i="1"/>
  <c r="O153" i="1"/>
  <c r="O240" i="1"/>
  <c r="O157" i="1"/>
  <c r="O100" i="1"/>
  <c r="O36" i="1"/>
  <c r="O136" i="1"/>
  <c r="O304" i="1"/>
  <c r="O341" i="1"/>
  <c r="O339" i="1"/>
  <c r="O311" i="1"/>
  <c r="O219" i="1"/>
  <c r="O314" i="1"/>
  <c r="O138" i="1"/>
  <c r="O251" i="1"/>
  <c r="O315" i="1"/>
  <c r="O352" i="1"/>
  <c r="O60" i="1"/>
  <c r="O129" i="1"/>
  <c r="O56" i="1"/>
  <c r="O124" i="1"/>
  <c r="O193" i="1"/>
  <c r="O245" i="1"/>
  <c r="O316" i="1"/>
  <c r="O330" i="1"/>
  <c r="O147" i="1"/>
  <c r="O117" i="1"/>
  <c r="O257" i="1"/>
  <c r="O88" i="1"/>
  <c r="O23" i="1"/>
  <c r="O160" i="1"/>
  <c r="O258" i="1"/>
  <c r="O28" i="1"/>
  <c r="O164" i="1"/>
  <c r="O128" i="1"/>
  <c r="O230" i="1"/>
  <c r="O63" i="1"/>
  <c r="O204" i="1"/>
  <c r="O143" i="1"/>
  <c r="O250" i="1"/>
  <c r="O327" i="1"/>
  <c r="O269" i="1"/>
  <c r="O242" i="1"/>
  <c r="O333" i="1"/>
  <c r="O335" i="1"/>
  <c r="O324" i="1"/>
  <c r="O83" i="1"/>
  <c r="O44" i="1"/>
  <c r="O294" i="1"/>
  <c r="O293" i="1"/>
  <c r="O74" i="1"/>
  <c r="O244" i="1"/>
  <c r="O116" i="1"/>
  <c r="O303" i="1"/>
  <c r="O78" i="1"/>
  <c r="O61" i="1"/>
  <c r="O350" i="1"/>
  <c r="O68" i="1"/>
  <c r="O137" i="1"/>
  <c r="O64" i="1"/>
  <c r="O174" i="1"/>
  <c r="O255" i="1"/>
  <c r="O170" i="1"/>
  <c r="O37" i="1"/>
  <c r="O182" i="1"/>
  <c r="O144" i="1"/>
  <c r="O51" i="1"/>
  <c r="O180" i="1"/>
  <c r="O262" i="1"/>
  <c r="O55" i="1"/>
  <c r="O199" i="1"/>
  <c r="O247" i="1"/>
  <c r="O165" i="1"/>
  <c r="O253" i="1"/>
  <c r="O217" i="1"/>
  <c r="O344" i="1"/>
  <c r="O337" i="1"/>
  <c r="O87" i="1"/>
  <c r="O238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<sst xmlns="http://schemas.openxmlformats.org/spreadsheetml/2006/main" count="3143" uniqueCount="939">
  <si>
    <t>IBVS 6196</t>
  </si>
  <si>
    <t>OEJV 0179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</si>
  <si>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</si>
  <si>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</si>
  <si>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</si>
  <si>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</si>
  <si>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</si>
  <si>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</si>
  <si>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</si>
  <si>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</si>
  <si>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</si>
  <si>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</si>
  <si>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</si>
  <si>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</si>
  <si>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</si>
  <si>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</si>
  <si>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</si>
  <si>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</si>
  <si>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</si>
  <si>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</si>
  <si>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</si>
  <si>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</si>
  <si>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</si>
  <si>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</si>
  <si>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</si>
  <si>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</si>
  <si>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</si>
  <si>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</si>
  <si>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</si>
  <si>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EB/DM</t>
  </si>
  <si>
    <t>IBVS 5603</t>
  </si>
  <si>
    <t>I</t>
  </si>
  <si>
    <t>Kreiner 1988</t>
  </si>
  <si>
    <t># of data points:</t>
  </si>
  <si>
    <t>QQ Cas / GSC 04012-00203</t>
  </si>
  <si>
    <t>IBVS 5731</t>
  </si>
  <si>
    <t>II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</si>
  <si>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</si>
  <si>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</si>
  <si>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</si>
  <si>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</si>
  <si>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</si>
  <si>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</si>
  <si>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IBVS 5871</t>
  </si>
  <si>
    <t>OEJV 0094</t>
  </si>
  <si>
    <t>Add cycle</t>
  </si>
  <si>
    <t>Old Cycle</t>
  </si>
  <si>
    <t>OEJV 0137</t>
  </si>
  <si>
    <t>IBVS 5959</t>
  </si>
  <si>
    <t>IBVS 5918</t>
  </si>
  <si>
    <t>IBVS 6010</t>
  </si>
  <si>
    <t>IBVS 6042</t>
  </si>
  <si>
    <t>OEJV 0160</t>
  </si>
  <si>
    <t>BAD</t>
  </si>
  <si>
    <t>IBVS 5984</t>
  </si>
  <si>
    <t>IBVS 6149</t>
  </si>
  <si>
    <t>IBVS 6152</t>
  </si>
  <si>
    <t>OEJV 0168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</si>
  <si>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</si>
  <si>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</si>
  <si>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</si>
  <si>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</si>
  <si>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</si>
  <si>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</si>
  <si>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</si>
  <si>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</si>
  <si>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</si>
  <si>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</si>
  <si>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</si>
  <si>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</si>
  <si>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2415407.566 </t>
  </si>
  <si>
    <t> 23.01.1901 01:35 </t>
  </si>
  <si>
    <t> 0.191 </t>
  </si>
  <si>
    <t>P </t>
  </si>
  <si>
    <t> W.Strohmeier </t>
  </si>
  <si>
    <t> VB 7.72 </t>
  </si>
  <si>
    <t>2415698.667 </t>
  </si>
  <si>
    <t> 10.11.1901 04:00 </t>
  </si>
  <si>
    <t> -0.026 </t>
  </si>
  <si>
    <t>2415725.599 </t>
  </si>
  <si>
    <t> 07.12.1901 02:22 </t>
  </si>
  <si>
    <t> 0.131 </t>
  </si>
  <si>
    <t>2415754.590 </t>
  </si>
  <si>
    <t> 05.01.1902 02:09 </t>
  </si>
  <si>
    <t> 0.204 </t>
  </si>
  <si>
    <t>2415987.859 </t>
  </si>
  <si>
    <t> 26.08.1902 08:36 </t>
  </si>
  <si>
    <t> -0.010 </t>
  </si>
  <si>
    <t>2416102.551 </t>
  </si>
  <si>
    <t> 19.12.1902 01:13 </t>
  </si>
  <si>
    <t> 0.083 </t>
  </si>
  <si>
    <t>2416449.625 </t>
  </si>
  <si>
    <t> 01.12.1903 03:00 </t>
  </si>
  <si>
    <t> 0.146 </t>
  </si>
  <si>
    <t>2416459.25 </t>
  </si>
  <si>
    <t> 10.12.1903 18:00 </t>
  </si>
  <si>
    <t> 0.13 </t>
  </si>
  <si>
    <t> B.V.Kukarkin </t>
  </si>
  <si>
    <t> PZ 12.78 </t>
  </si>
  <si>
    <t>2416872.546 </t>
  </si>
  <si>
    <t> 27.01.1905 01:06 </t>
  </si>
  <si>
    <t> 0.014 </t>
  </si>
  <si>
    <t>2416887.531 </t>
  </si>
  <si>
    <t> 11.02.1905 00:44 </t>
  </si>
  <si>
    <t> 0.004 </t>
  </si>
  <si>
    <t>2417027.799 </t>
  </si>
  <si>
    <t> 01.07.1905 07:10 </t>
  </si>
  <si>
    <t> -0.032 </t>
  </si>
  <si>
    <t>2417065.40 </t>
  </si>
  <si>
    <t> 07.08.1905 21:36 </t>
  </si>
  <si>
    <t> 0.08 </t>
  </si>
  <si>
    <t>2417065.407 </t>
  </si>
  <si>
    <t> 07.08.1905 21:46 </t>
  </si>
  <si>
    <t> 0.091 </t>
  </si>
  <si>
    <t> PZ 12.79 </t>
  </si>
  <si>
    <t>2417085.711 </t>
  </si>
  <si>
    <t> 28.08.1905 05:03 </t>
  </si>
  <si>
    <t> 0.045 </t>
  </si>
  <si>
    <t>2417099.709 </t>
  </si>
  <si>
    <t> 11.09.1905 05:00 </t>
  </si>
  <si>
    <t> 0.120 </t>
  </si>
  <si>
    <t>2417128.557 </t>
  </si>
  <si>
    <t> 10.10.1905 01:22 </t>
  </si>
  <si>
    <t> 0.050 </t>
  </si>
  <si>
    <t>2417173.636 </t>
  </si>
  <si>
    <t> 24.11.1905 03:15 </t>
  </si>
  <si>
    <t> 0.147 </t>
  </si>
  <si>
    <t>2417196.13 </t>
  </si>
  <si>
    <t> 16.12.1905 15:07 </t>
  </si>
  <si>
    <t> 0.15 </t>
  </si>
  <si>
    <t>2417216.559 </t>
  </si>
  <si>
    <t> 06.01.1906 01:24 </t>
  </si>
  <si>
    <t> 0.229 </t>
  </si>
  <si>
    <t>2417245.474 </t>
  </si>
  <si>
    <t> 03.02.1906 23:22 </t>
  </si>
  <si>
    <t> 0.226 </t>
  </si>
  <si>
    <t>2417248.478 </t>
  </si>
  <si>
    <t> 06.02.1906 23:28 </t>
  </si>
  <si>
    <t> 0.017 </t>
  </si>
  <si>
    <t>2417909.539 </t>
  </si>
  <si>
    <t> 30.11.1907 00:56 </t>
  </si>
  <si>
    <t> 0.258 </t>
  </si>
  <si>
    <t>2417955.474 </t>
  </si>
  <si>
    <t> 14.01.1908 23:22 </t>
  </si>
  <si>
    <t> 0.139 </t>
  </si>
  <si>
    <t>2418609.659 </t>
  </si>
  <si>
    <t> 30.10.1909 03:48 </t>
  </si>
  <si>
    <t> -0.070 </t>
  </si>
  <si>
    <t>2418637.681 </t>
  </si>
  <si>
    <t> 27.11.1909 04:20 </t>
  </si>
  <si>
    <t> 0.105 </t>
  </si>
  <si>
    <t>2419013.500 </t>
  </si>
  <si>
    <t> 08.12.1910 00:00 </t>
  </si>
  <si>
    <t> -0.004 </t>
  </si>
  <si>
    <t>2419272.832 </t>
  </si>
  <si>
    <t> 24.08.1911 07:58 </t>
  </si>
  <si>
    <t> 0.140 </t>
  </si>
  <si>
    <t>2419695.737 </t>
  </si>
  <si>
    <t> 20.10.1912 05:41 </t>
  </si>
  <si>
    <t> -0.008 </t>
  </si>
  <si>
    <t>2419707.627 </t>
  </si>
  <si>
    <t> 01.11.1912 03:02 </t>
  </si>
  <si>
    <t> 0.101 </t>
  </si>
  <si>
    <t>2419737.554 </t>
  </si>
  <si>
    <t> 01.12.1912 01:17 </t>
  </si>
  <si>
    <t> 0.039 </t>
  </si>
  <si>
    <t>2419781.457 </t>
  </si>
  <si>
    <t> 13.01.1913 22:58 </t>
  </si>
  <si>
    <t> 0.030 </t>
  </si>
  <si>
    <t>2419798.481 </t>
  </si>
  <si>
    <t> 30.01.1913 23:32 </t>
  </si>
  <si>
    <t> -0.082 </t>
  </si>
  <si>
    <t>2420083.654 </t>
  </si>
  <si>
    <t> 12.11.1913 03:41 </t>
  </si>
  <si>
    <t> 0.199 </t>
  </si>
  <si>
    <t>2420084.600 </t>
  </si>
  <si>
    <t> 13.11.1913 02:24 </t>
  </si>
  <si>
    <t> 0.074 </t>
  </si>
  <si>
    <t>2420085.615 </t>
  </si>
  <si>
    <t> 14.11.1913 02:45 </t>
  </si>
  <si>
    <t> 0.018 </t>
  </si>
  <si>
    <t>2420129.591 </t>
  </si>
  <si>
    <t> 28.12.1913 02:11 </t>
  </si>
  <si>
    <t> 0.082 </t>
  </si>
  <si>
    <t>2420418.665 </t>
  </si>
  <si>
    <t> 13.10.1914 03:57 </t>
  </si>
  <si>
    <t> -0.020 </t>
  </si>
  <si>
    <t>2420549.484 </t>
  </si>
  <si>
    <t> 20.02.1915 23:36 </t>
  </si>
  <si>
    <t> 0.135 </t>
  </si>
  <si>
    <t>2420780.694 </t>
  </si>
  <si>
    <t> 10.10.1915 04:39 </t>
  </si>
  <si>
    <t>2420898.533 </t>
  </si>
  <si>
    <t> 05.02.1916 00:47 </t>
  </si>
  <si>
    <t> 0.031 </t>
  </si>
  <si>
    <t>2421036.825 </t>
  </si>
  <si>
    <t> 22.06.1916 07:48 </t>
  </si>
  <si>
    <t> 0.161 </t>
  </si>
  <si>
    <t>2421383.810 </t>
  </si>
  <si>
    <t> 04.06.1917 07:26 </t>
  </si>
  <si>
    <t>2421504.686 </t>
  </si>
  <si>
    <t> 03.10.1917 04:27 </t>
  </si>
  <si>
    <t> -0.014 </t>
  </si>
  <si>
    <t>2422244.744 </t>
  </si>
  <si>
    <t> 13.10.1919 05:51 </t>
  </si>
  <si>
    <t>2422501.814 </t>
  </si>
  <si>
    <t> 26.06.1920 07:32 </t>
  </si>
  <si>
    <t> -0.007 </t>
  </si>
  <si>
    <t>2422679.604 </t>
  </si>
  <si>
    <t> 21.12.1920 02:29 </t>
  </si>
  <si>
    <t>2422906.792 </t>
  </si>
  <si>
    <t> 05.08.1921 07:00 </t>
  </si>
  <si>
    <t> 0.124 </t>
  </si>
  <si>
    <t>2422907.704 </t>
  </si>
  <si>
    <t> 06.08.1921 04:53 </t>
  </si>
  <si>
    <t> -0.035 </t>
  </si>
  <si>
    <t>2422965.740 </t>
  </si>
  <si>
    <t> 03.10.1921 05:45 </t>
  </si>
  <si>
    <t> 0.166 </t>
  </si>
  <si>
    <t>2423054.660 </t>
  </si>
  <si>
    <t> 31.12.1921 03:50 </t>
  </si>
  <si>
    <t> 0.192 </t>
  </si>
  <si>
    <t>2423370.546 </t>
  </si>
  <si>
    <t> 12.11.1922 01:06 </t>
  </si>
  <si>
    <t> 0.126 </t>
  </si>
  <si>
    <t>2423401.534 </t>
  </si>
  <si>
    <t> 13.12.1922 00:48 </t>
  </si>
  <si>
    <t> 0.055 </t>
  </si>
  <si>
    <t>2423718.603 </t>
  </si>
  <si>
    <t> 26.10.1923 02:28 </t>
  </si>
  <si>
    <t>2423733.551 </t>
  </si>
  <si>
    <t> 10.11.1923 01:13 </t>
  </si>
  <si>
    <t>2423992.802 </t>
  </si>
  <si>
    <t> 26.07.1924 07:14 </t>
  </si>
  <si>
    <t> 0.119 </t>
  </si>
  <si>
    <t>2424083.675 </t>
  </si>
  <si>
    <t> 25.10.1924 04:12 </t>
  </si>
  <si>
    <t> -0.045 </t>
  </si>
  <si>
    <t>2424083.716 </t>
  </si>
  <si>
    <t> 25.10.1924 05:11 </t>
  </si>
  <si>
    <t>2424384.718 </t>
  </si>
  <si>
    <t> 22.08.1925 05:13 </t>
  </si>
  <si>
    <t> 0.041 </t>
  </si>
  <si>
    <t>2424384.760 </t>
  </si>
  <si>
    <t> 22.08.1925 06:14 </t>
  </si>
  <si>
    <t>2424385.770 </t>
  </si>
  <si>
    <t> 23.08.1925 06:28 </t>
  </si>
  <si>
    <t> 0.022 </t>
  </si>
  <si>
    <t>2424385.812 </t>
  </si>
  <si>
    <t> 23.08.1925 07:29 </t>
  </si>
  <si>
    <t> 0.064 </t>
  </si>
  <si>
    <t>2424385.835 </t>
  </si>
  <si>
    <t> 23.08.1925 08:02 </t>
  </si>
  <si>
    <t> 0.087 </t>
  </si>
  <si>
    <t>2424386.806 </t>
  </si>
  <si>
    <t> 24.08.1925 07:20 </t>
  </si>
  <si>
    <t> -0.013 </t>
  </si>
  <si>
    <t>2424386.829 </t>
  </si>
  <si>
    <t> 24.08.1925 07:53 </t>
  </si>
  <si>
    <t> 0.010 </t>
  </si>
  <si>
    <t>2424412.611 </t>
  </si>
  <si>
    <t> 19.09.1925 02:39 </t>
  </si>
  <si>
    <t>2424412.659 </t>
  </si>
  <si>
    <t> 19.09.1925 03:48 </t>
  </si>
  <si>
    <t>2424429.687 </t>
  </si>
  <si>
    <t> 06.10.1925 04:29 </t>
  </si>
  <si>
    <t> 0.027 </t>
  </si>
  <si>
    <t>2424472.583 </t>
  </si>
  <si>
    <t> 18.11.1925 01:59 </t>
  </si>
  <si>
    <t>2424472.624 </t>
  </si>
  <si>
    <t> 18.11.1925 02:58 </t>
  </si>
  <si>
    <t> 0.123 </t>
  </si>
  <si>
    <t>2424502.486 </t>
  </si>
  <si>
    <t> 17.12.1925 23:39 </t>
  </si>
  <si>
    <t>2424502.527 </t>
  </si>
  <si>
    <t> 18.12.1925 00:38 </t>
  </si>
  <si>
    <t> 0.037 </t>
  </si>
  <si>
    <t>2424502.570 </t>
  </si>
  <si>
    <t> 18.12.1925 01:40 </t>
  </si>
  <si>
    <t> 0.080 </t>
  </si>
  <si>
    <t>2424532.499 </t>
  </si>
  <si>
    <t> 16.01.1926 23:58 </t>
  </si>
  <si>
    <t> 0.021 </t>
  </si>
  <si>
    <t>2424532.546 </t>
  </si>
  <si>
    <t> 17.01.1926 01:06 </t>
  </si>
  <si>
    <t> 0.068 </t>
  </si>
  <si>
    <t>2424532.592 </t>
  </si>
  <si>
    <t> 17.01.1926 02:12 </t>
  </si>
  <si>
    <t> 0.114 </t>
  </si>
  <si>
    <t>2424777.745 </t>
  </si>
  <si>
    <t> 19.09.1926 05:52 </t>
  </si>
  <si>
    <t> 0.003 </t>
  </si>
  <si>
    <t>2424790.669 </t>
  </si>
  <si>
    <t> 02.10.1926 04:03 </t>
  </si>
  <si>
    <t> 0.075 </t>
  </si>
  <si>
    <t>2424790.713 </t>
  </si>
  <si>
    <t> 02.10.1926 05:06 </t>
  </si>
  <si>
    <t>2424880.542 </t>
  </si>
  <si>
    <t> 31.12.1926 01:00 </t>
  </si>
  <si>
    <t> -0.018 </t>
  </si>
  <si>
    <t>2425095.768 </t>
  </si>
  <si>
    <t> 03.08.1927 06:25 </t>
  </si>
  <si>
    <t> -0.067 </t>
  </si>
  <si>
    <t>2425108.762 </t>
  </si>
  <si>
    <t> 16.08.1927 06:17 </t>
  </si>
  <si>
    <t>2425152.672 </t>
  </si>
  <si>
    <t> 29.09.1927 04:07 </t>
  </si>
  <si>
    <t> 0.072 </t>
  </si>
  <si>
    <t>2425152.713 </t>
  </si>
  <si>
    <t> 29.09.1927 05:06 </t>
  </si>
  <si>
    <t> 0.113 </t>
  </si>
  <si>
    <t>2425557.585 </t>
  </si>
  <si>
    <t> 07.11.1928 02:02 </t>
  </si>
  <si>
    <t>2425633.542 </t>
  </si>
  <si>
    <t> 22.01.1929 01:00 </t>
  </si>
  <si>
    <t> 0.054 </t>
  </si>
  <si>
    <t>2425848.773 </t>
  </si>
  <si>
    <t> 25.08.1929 06:33 </t>
  </si>
  <si>
    <t> 0.009 </t>
  </si>
  <si>
    <t>2425892.608 </t>
  </si>
  <si>
    <t> 08.10.1929 02:35 </t>
  </si>
  <si>
    <t>2425921.637 </t>
  </si>
  <si>
    <t> 06.11.1929 03:17 </t>
  </si>
  <si>
    <t> 0.044 </t>
  </si>
  <si>
    <t>2426025.501 </t>
  </si>
  <si>
    <t> 18.02.1930 00:01 </t>
  </si>
  <si>
    <t> 0.019 </t>
  </si>
  <si>
    <t>2426160.458 </t>
  </si>
  <si>
    <t> 02.07.1930 22:59 </t>
  </si>
  <si>
    <t> KVB 22.2 </t>
  </si>
  <si>
    <t>2426180.810 </t>
  </si>
  <si>
    <t> 23.07.1930 07:26 </t>
  </si>
  <si>
    <t>2426295.410 </t>
  </si>
  <si>
    <t> 14.11.1930 21:50 </t>
  </si>
  <si>
    <t>2426627.397 </t>
  </si>
  <si>
    <t> 12.10.1931 21:31 </t>
  </si>
  <si>
    <t> 0.001 </t>
  </si>
  <si>
    <t>2426929.545 </t>
  </si>
  <si>
    <t> 10.08.1932 01:04 </t>
  </si>
  <si>
    <t> 0.121 </t>
  </si>
  <si>
    <t>2426946.517 </t>
  </si>
  <si>
    <t> 27.08.1932 00:24 </t>
  </si>
  <si>
    <t> -0.044 </t>
  </si>
  <si>
    <t>2426987.294 </t>
  </si>
  <si>
    <t> 06.10.1932 19:03 </t>
  </si>
  <si>
    <t> 0.035 </t>
  </si>
  <si>
    <t>2426987.352 </t>
  </si>
  <si>
    <t> 06.10.1932 20:26 </t>
  </si>
  <si>
    <t> 0.093 </t>
  </si>
  <si>
    <t>2427004.367 </t>
  </si>
  <si>
    <t> 23.10.1932 20:48 </t>
  </si>
  <si>
    <t> -0.029 </t>
  </si>
  <si>
    <t>2427050.525 </t>
  </si>
  <si>
    <t> 09.12.1932 00:36 </t>
  </si>
  <si>
    <t>2427080.510 </t>
  </si>
  <si>
    <t> 08.01.1933 00:14 </t>
  </si>
  <si>
    <t>2427094.480 </t>
  </si>
  <si>
    <t> 21.01.1933 23:31 </t>
  </si>
  <si>
    <t> 0.118 </t>
  </si>
  <si>
    <t>2427396.41 </t>
  </si>
  <si>
    <t> 19.11.1933 21:50 </t>
  </si>
  <si>
    <t> 0.02 </t>
  </si>
  <si>
    <t>2427422.212 </t>
  </si>
  <si>
    <t> 15.12.1933 17:05 </t>
  </si>
  <si>
    <t>2427456.519 </t>
  </si>
  <si>
    <t> 19.01.1934 00:27 </t>
  </si>
  <si>
    <t> 0.152 </t>
  </si>
  <si>
    <t>2427728.508 </t>
  </si>
  <si>
    <t> 18.10.1934 00:11 </t>
  </si>
  <si>
    <t> 0.102 </t>
  </si>
  <si>
    <t>2427784.16 </t>
  </si>
  <si>
    <t> 12.12.1934 15:50 </t>
  </si>
  <si>
    <t> 0.06 </t>
  </si>
  <si>
    <t>2428045.379 </t>
  </si>
  <si>
    <t> 30.08.1935 21:05 </t>
  </si>
  <si>
    <t> -0.050 </t>
  </si>
  <si>
    <t>2428045.45 </t>
  </si>
  <si>
    <t> 30.08.1935 22:48 </t>
  </si>
  <si>
    <t>2428381.802 </t>
  </si>
  <si>
    <t> 01.08.1936 07:14 </t>
  </si>
  <si>
    <t> 0.073 </t>
  </si>
  <si>
    <t>2428422.545 </t>
  </si>
  <si>
    <t> 11.09.1936 01:04 </t>
  </si>
  <si>
    <t> 0.117 </t>
  </si>
  <si>
    <t>2428422.567 </t>
  </si>
  <si>
    <t> 11.09.1936 01:36 </t>
  </si>
  <si>
    <t>2428722.34 </t>
  </si>
  <si>
    <t> 07.07.1937 20:09 </t>
  </si>
  <si>
    <t> 0.03 </t>
  </si>
  <si>
    <t>2428750.20 </t>
  </si>
  <si>
    <t> 04.08.1937 16:48 </t>
  </si>
  <si>
    <t> 0.04 </t>
  </si>
  <si>
    <t>2428751.25 </t>
  </si>
  <si>
    <t> 05.08.1937 18:00 </t>
  </si>
  <si>
    <t>2428752.32 </t>
  </si>
  <si>
    <t> 06.08.1937 19:40 </t>
  </si>
  <si>
    <t>2428754.43 </t>
  </si>
  <si>
    <t> 08.08.1937 22:19 </t>
  </si>
  <si>
    <t> -0.01 </t>
  </si>
  <si>
    <t>2428755.47 </t>
  </si>
  <si>
    <t> 09.08.1937 23:16 </t>
  </si>
  <si>
    <t> -0.05 </t>
  </si>
  <si>
    <t>2428759.788 </t>
  </si>
  <si>
    <t> 14.08.1937 06:54 </t>
  </si>
  <si>
    <t> -0.012 </t>
  </si>
  <si>
    <t>2428784.440 </t>
  </si>
  <si>
    <t> 07.09.1937 22:33 </t>
  </si>
  <si>
    <t> 0.006 </t>
  </si>
  <si>
    <t>2428891.538 </t>
  </si>
  <si>
    <t> 24.12.1937 00:54 </t>
  </si>
  <si>
    <t> 0.002 </t>
  </si>
  <si>
    <t>2428904.493 </t>
  </si>
  <si>
    <t> 05.01.1938 23:49 </t>
  </si>
  <si>
    <t>2429116.514 </t>
  </si>
  <si>
    <t> 06.08.1938 00:20 </t>
  </si>
  <si>
    <t>2429131.41 </t>
  </si>
  <si>
    <t> 20.08.1938 21:50 </t>
  </si>
  <si>
    <t> -0.03 </t>
  </si>
  <si>
    <t>2429146.454 </t>
  </si>
  <si>
    <t> 04.09.1938 22:53 </t>
  </si>
  <si>
    <t> 0.015 </t>
  </si>
  <si>
    <t>2429146.46 </t>
  </si>
  <si>
    <t> 04.09.1938 23:02 </t>
  </si>
  <si>
    <t>2429159.431 </t>
  </si>
  <si>
    <t> 17.09.1938 22:20 </t>
  </si>
  <si>
    <t>2429160.41 </t>
  </si>
  <si>
    <t> 18.09.1938 21:50 </t>
  </si>
  <si>
    <t> 0.05 </t>
  </si>
  <si>
    <t>2429161.47 </t>
  </si>
  <si>
    <t> 19.09.1938 23:16 </t>
  </si>
  <si>
    <t>2429162.50 </t>
  </si>
  <si>
    <t> 21.09.1938 00:00 </t>
  </si>
  <si>
    <t> -0.00 </t>
  </si>
  <si>
    <t>2429204.34 </t>
  </si>
  <si>
    <t> 01.11.1938 20:09 </t>
  </si>
  <si>
    <t> 0.07 </t>
  </si>
  <si>
    <t>2429461.33 </t>
  </si>
  <si>
    <t> 16.07.1939 19:55 </t>
  </si>
  <si>
    <t> 0.01 </t>
  </si>
  <si>
    <t>2429462.40 </t>
  </si>
  <si>
    <t> 17.07.1939 21:36 </t>
  </si>
  <si>
    <t>2429488.18 </t>
  </si>
  <si>
    <t> 12.08.1939 16:19 </t>
  </si>
  <si>
    <t> 0.09 </t>
  </si>
  <si>
    <t>2429490.27 </t>
  </si>
  <si>
    <t> 14.08.1939 18:28 </t>
  </si>
  <si>
    <t>2429491.33 </t>
  </si>
  <si>
    <t> 15.08.1939 19:55 </t>
  </si>
  <si>
    <t>2429541.634 </t>
  </si>
  <si>
    <t> 05.10.1939 03:12 </t>
  </si>
  <si>
    <t>2429542.675 </t>
  </si>
  <si>
    <t> 06.10.1939 04:12 </t>
  </si>
  <si>
    <t> -0.042 </t>
  </si>
  <si>
    <t>2429613.485 </t>
  </si>
  <si>
    <t> 15.12.1939 23:38 </t>
  </si>
  <si>
    <t> 0.081 </t>
  </si>
  <si>
    <t>2429853.37 </t>
  </si>
  <si>
    <t> 11.08.1940 20:52 </t>
  </si>
  <si>
    <t>2429868.31 </t>
  </si>
  <si>
    <t> 26.08.1940 19:26 </t>
  </si>
  <si>
    <t> 0.00 </t>
  </si>
  <si>
    <t>2429884.40 </t>
  </si>
  <si>
    <t> 11.09.1940 21:36 </t>
  </si>
  <si>
    <t>2429896.22 </t>
  </si>
  <si>
    <t> 23.09.1940 17:16 </t>
  </si>
  <si>
    <t>2429918.643 </t>
  </si>
  <si>
    <t> 16.10.1940 03:25 </t>
  </si>
  <si>
    <t> -0.002 </t>
  </si>
  <si>
    <t>2430079.27 </t>
  </si>
  <si>
    <t> 25.03.1941 18:28 </t>
  </si>
  <si>
    <t>2430250.702 </t>
  </si>
  <si>
    <t> 13.09.1941 04:50 </t>
  </si>
  <si>
    <t> 0.040 </t>
  </si>
  <si>
    <t>2430250.744 </t>
  </si>
  <si>
    <t> 13.09.1941 05:51 </t>
  </si>
  <si>
    <t>2430294.513 </t>
  </si>
  <si>
    <t> 27.10.1941 00:18 </t>
  </si>
  <si>
    <t> -0.061 </t>
  </si>
  <si>
    <t>2430296.662 </t>
  </si>
  <si>
    <t> 29.10.1941 03:53 </t>
  </si>
  <si>
    <t> -0.054 </t>
  </si>
  <si>
    <t>2430380.399 </t>
  </si>
  <si>
    <t> 20.01.1942 21:34 </t>
  </si>
  <si>
    <t> 0.143 </t>
  </si>
  <si>
    <t> H.Busch </t>
  </si>
  <si>
    <t> KVB 25.12 </t>
  </si>
  <si>
    <t>2430384.514 </t>
  </si>
  <si>
    <t> 25.01.1942 00:20 </t>
  </si>
  <si>
    <t>2430554.796 </t>
  </si>
  <si>
    <t> 14.07.1942 07:06 </t>
  </si>
  <si>
    <t> -0.036 </t>
  </si>
  <si>
    <t>2430594.43 </t>
  </si>
  <si>
    <t> 22.08.1942 22:19 </t>
  </si>
  <si>
    <t>2430598.799 </t>
  </si>
  <si>
    <t> 27.08.1942 07:10 </t>
  </si>
  <si>
    <t>2430699.490 </t>
  </si>
  <si>
    <t> 05.12.1942 23:45 </t>
  </si>
  <si>
    <t> 0.070 </t>
  </si>
  <si>
    <t>2430899.779 </t>
  </si>
  <si>
    <t> 24.06.1943 06:41 </t>
  </si>
  <si>
    <t> 0.078 </t>
  </si>
  <si>
    <t>2431031.411 </t>
  </si>
  <si>
    <t> 02.11.1943 21:51 </t>
  </si>
  <si>
    <t>2431048.557 </t>
  </si>
  <si>
    <t> 20.11.1943 01:22 </t>
  </si>
  <si>
    <t> -0.016 </t>
  </si>
  <si>
    <t>2431074.255 </t>
  </si>
  <si>
    <t> 15.12.1943 18:07 </t>
  </si>
  <si>
    <t> -0.022 </t>
  </si>
  <si>
    <t>2431323.768 </t>
  </si>
  <si>
    <t> 21.08.1944 06:25 </t>
  </si>
  <si>
    <t> -0.057 </t>
  </si>
  <si>
    <t>2431701.761 </t>
  </si>
  <si>
    <t> 03.09.1945 06:15 </t>
  </si>
  <si>
    <t> -0.135 </t>
  </si>
  <si>
    <t>2431710.468 </t>
  </si>
  <si>
    <t> 11.09.1945 23:13 </t>
  </si>
  <si>
    <t>2431802.491 </t>
  </si>
  <si>
    <t> 12.12.1945 23:47 </t>
  </si>
  <si>
    <t> -0.081 </t>
  </si>
  <si>
    <t>2431819.711 </t>
  </si>
  <si>
    <t> 30.12.1945 05:03 </t>
  </si>
  <si>
    <t> G.E.Erleksova </t>
  </si>
  <si>
    <t> BSAO 25.23 </t>
  </si>
  <si>
    <t>2432078.783 </t>
  </si>
  <si>
    <t> 15.09.1946 06:47 </t>
  </si>
  <si>
    <t> -0.113 </t>
  </si>
  <si>
    <t>2432104.576 </t>
  </si>
  <si>
    <t> 11.10.1946 01:49 </t>
  </si>
  <si>
    <t> -0.024 </t>
  </si>
  <si>
    <t>2432104.590 </t>
  </si>
  <si>
    <t> 11.10.1946 02:09 </t>
  </si>
  <si>
    <t>2432421.669 </t>
  </si>
  <si>
    <t> 24.08.1947 04:03 </t>
  </si>
  <si>
    <t> 0.046 </t>
  </si>
  <si>
    <t>2432827.669 </t>
  </si>
  <si>
    <t> 03.10.1948 04:03 </t>
  </si>
  <si>
    <t> 0.129 </t>
  </si>
  <si>
    <t>2432857.567 </t>
  </si>
  <si>
    <t> 02.11.1948 01:36 </t>
  </si>
  <si>
    <t>2433033.25 </t>
  </si>
  <si>
    <t> 26.04.1949 18:00 </t>
  </si>
  <si>
    <t>2433067.40 </t>
  </si>
  <si>
    <t> 30.05.1949 21:36 </t>
  </si>
  <si>
    <t>2433098.52 </t>
  </si>
  <si>
    <t> 01.07.1949 00:28 </t>
  </si>
  <si>
    <t>2433247.462 </t>
  </si>
  <si>
    <t> 26.11.1949 23:05 </t>
  </si>
  <si>
    <t>2433509.809 </t>
  </si>
  <si>
    <t> 16.08.1950 07:24 </t>
  </si>
  <si>
    <t> 0.029 </t>
  </si>
  <si>
    <t>2433653.299 </t>
  </si>
  <si>
    <t> 06.01.1951 19:10 </t>
  </si>
  <si>
    <t>2433858.791 </t>
  </si>
  <si>
    <t> 31.07.1951 06:59 </t>
  </si>
  <si>
    <t> -0.142 </t>
  </si>
  <si>
    <t>2433895.32 </t>
  </si>
  <si>
    <t> 05.09.1951 19:40 </t>
  </si>
  <si>
    <t>2433900.720 </t>
  </si>
  <si>
    <t> 11.09.1951 05:16 </t>
  </si>
  <si>
    <t>2433913.684 </t>
  </si>
  <si>
    <t> 24.09.1951 04:24 </t>
  </si>
  <si>
    <t>2434272.461 </t>
  </si>
  <si>
    <t> 16.09.1952 23:03 </t>
  </si>
  <si>
    <t>2434330.16 </t>
  </si>
  <si>
    <t> 13.11.1952 15:50 </t>
  </si>
  <si>
    <t> -0.02 </t>
  </si>
  <si>
    <t>2434330.172 </t>
  </si>
  <si>
    <t> 13.11.1952 16:07 </t>
  </si>
  <si>
    <t> -0.011 </t>
  </si>
  <si>
    <t>2434331.25 </t>
  </si>
  <si>
    <t> 14.11.1952 18:00 </t>
  </si>
  <si>
    <t>2434334.473 </t>
  </si>
  <si>
    <t> 17.11.1952 23:21 </t>
  </si>
  <si>
    <t>2434390.15 </t>
  </si>
  <si>
    <t> 12.01.1953 15:36 </t>
  </si>
  <si>
    <t>2434392.367 </t>
  </si>
  <si>
    <t> 14.01.1953 20:48 </t>
  </si>
  <si>
    <t> 0.065 </t>
  </si>
  <si>
    <t>2434454.348 </t>
  </si>
  <si>
    <t> 17.03.1953 20:21 </t>
  </si>
  <si>
    <t> -0.073 </t>
  </si>
  <si>
    <t>2434636.463 </t>
  </si>
  <si>
    <t> 15.09.1953 23:06 </t>
  </si>
  <si>
    <t>2435041.40 </t>
  </si>
  <si>
    <t> 25.10.1954 21:36 </t>
  </si>
  <si>
    <t>2435075.60 </t>
  </si>
  <si>
    <t> 29.11.1954 02:24 </t>
  </si>
  <si>
    <t>2435135.644 </t>
  </si>
  <si>
    <t> 28.01.1955 03:27 </t>
  </si>
  <si>
    <t> 0.053 </t>
  </si>
  <si>
    <t>2435197.619 </t>
  </si>
  <si>
    <t> 31.03.1955 02:51 </t>
  </si>
  <si>
    <t> -0.091 </t>
  </si>
  <si>
    <t>2435223.489 </t>
  </si>
  <si>
    <t> 25.04.1955 23:44 </t>
  </si>
  <si>
    <t>2435223.524 </t>
  </si>
  <si>
    <t> 26.04.1955 00:34 </t>
  </si>
  <si>
    <t> 0.109 </t>
  </si>
  <si>
    <t>2435328.34 </t>
  </si>
  <si>
    <t> 08.08.1955 20:09 </t>
  </si>
  <si>
    <t> G.Romano </t>
  </si>
  <si>
    <t> MSAI 29.496 </t>
  </si>
  <si>
    <t>2435371.30 </t>
  </si>
  <si>
    <t> 20.09.1955 19:12 </t>
  </si>
  <si>
    <t>2435373.349 </t>
  </si>
  <si>
    <t> 22.09.1955 20:22 </t>
  </si>
  <si>
    <t> -0.009 </t>
  </si>
  <si>
    <t> ARIE 11 </t>
  </si>
  <si>
    <t>2435373.37 </t>
  </si>
  <si>
    <t> 22.09.1955 20:52 </t>
  </si>
  <si>
    <t>2435375.447 </t>
  </si>
  <si>
    <t> 24.09.1955 22:43 </t>
  </si>
  <si>
    <t> -0.053 </t>
  </si>
  <si>
    <t>2435429.20 </t>
  </si>
  <si>
    <t> 17.11.1955 16:48 </t>
  </si>
  <si>
    <t>2435432.22 </t>
  </si>
  <si>
    <t> 20.11.1955 17:16 </t>
  </si>
  <si>
    <t> -0.04 </t>
  </si>
  <si>
    <t>2435476.20 </t>
  </si>
  <si>
    <t> 03.01.1956 16:48 </t>
  </si>
  <si>
    <t>2435477.25 </t>
  </si>
  <si>
    <t> 04.01.1956 18:00 </t>
  </si>
  <si>
    <t>2435630.45 </t>
  </si>
  <si>
    <t> 05.06.1956 22:48 </t>
  </si>
  <si>
    <t>2435631.42 </t>
  </si>
  <si>
    <t> 06.06.1956 22:04 </t>
  </si>
  <si>
    <t>2435659.42 </t>
  </si>
  <si>
    <t> 04.07.1956 22:04 </t>
  </si>
  <si>
    <t> 0.10 </t>
  </si>
  <si>
    <t>2435660.41 </t>
  </si>
  <si>
    <t> 05.07.1956 21:50 </t>
  </si>
  <si>
    <t>2435662.46 </t>
  </si>
  <si>
    <t> 07.07.1956 23:02 </t>
  </si>
  <si>
    <t> -0.07 </t>
  </si>
  <si>
    <t>2435690.48 </t>
  </si>
  <si>
    <t> 04.08.1956 23:31 </t>
  </si>
  <si>
    <t>2435691.44 </t>
  </si>
  <si>
    <t> 05.08.1956 22:33 </t>
  </si>
  <si>
    <t>2435692.55 </t>
  </si>
  <si>
    <t> 07.08.1956 01:12 </t>
  </si>
  <si>
    <t>2435717.42 </t>
  </si>
  <si>
    <t> 31.08.1956 22:04 </t>
  </si>
  <si>
    <t> 0.26 </t>
  </si>
  <si>
    <t>2435838.186 </t>
  </si>
  <si>
    <t> 30.12.1956 16:27 </t>
  </si>
  <si>
    <t> 0.005 </t>
  </si>
  <si>
    <t> W.Zonn </t>
  </si>
  <si>
    <t> AA 9.160 </t>
  </si>
  <si>
    <t>2435839.264 </t>
  </si>
  <si>
    <t> 31.12.1956 18:20 </t>
  </si>
  <si>
    <t> 0.012 </t>
  </si>
  <si>
    <t>2436369.500 </t>
  </si>
  <si>
    <t> 15.06.1958 00:00 </t>
  </si>
  <si>
    <t> 0.092 </t>
  </si>
  <si>
    <t> MHAR 8 </t>
  </si>
  <si>
    <t>2436432.560 </t>
  </si>
  <si>
    <t> 17.08.1958 01:26 </t>
  </si>
  <si>
    <t> -0.038 </t>
  </si>
  <si>
    <t>2436460.433 </t>
  </si>
  <si>
    <t> 13.09.1958 22:23 </t>
  </si>
  <si>
    <t>2436461.474 </t>
  </si>
  <si>
    <t> 14.09.1958 23:22 </t>
  </si>
  <si>
    <t>2436808.517 </t>
  </si>
  <si>
    <t> 28.08.1959 00:24 </t>
  </si>
  <si>
    <t>2437017.433 </t>
  </si>
  <si>
    <t> 23.03.1960 22:23 </t>
  </si>
  <si>
    <t> 0.057 </t>
  </si>
  <si>
    <t>2437018.445 </t>
  </si>
  <si>
    <t> 24.03.1960 22:40 </t>
  </si>
  <si>
    <t>2437078.412 </t>
  </si>
  <si>
    <t> 23.05.1960 21:53 </t>
  </si>
  <si>
    <t>2437317.290 </t>
  </si>
  <si>
    <t> 17.01.1961 18:57 </t>
  </si>
  <si>
    <t> 0.028 </t>
  </si>
  <si>
    <t>2437365.371 </t>
  </si>
  <si>
    <t> 06.03.1961 20:54 </t>
  </si>
  <si>
    <t> -0.087 </t>
  </si>
  <si>
    <t>2437545.423 </t>
  </si>
  <si>
    <t> 02.09.1961 22:09 </t>
  </si>
  <si>
    <t> 0.034 </t>
  </si>
  <si>
    <t>2437546.499 </t>
  </si>
  <si>
    <t> 03.09.1961 23:58 </t>
  </si>
  <si>
    <t>2437576.472 </t>
  </si>
  <si>
    <t> 03.10.1961 23:19 </t>
  </si>
  <si>
    <t> 0.023 </t>
  </si>
  <si>
    <t>2437636.460 </t>
  </si>
  <si>
    <t> 02.12.1961 23:02 </t>
  </si>
  <si>
    <t>2437663.289 </t>
  </si>
  <si>
    <t> 29.12.1961 18:56 </t>
  </si>
  <si>
    <t>2437909.528 </t>
  </si>
  <si>
    <t> 02.09.1962 00:40 </t>
  </si>
  <si>
    <t>2437938.444 </t>
  </si>
  <si>
    <t> 30.09.1962 22:39 </t>
  </si>
  <si>
    <t>2438086.287 </t>
  </si>
  <si>
    <t> 25.02.1963 18:53 </t>
  </si>
  <si>
    <t> 0.032 </t>
  </si>
  <si>
    <t>2438180.528 </t>
  </si>
  <si>
    <t> 31.05.1963 00:40 </t>
  </si>
  <si>
    <t>2438255.499 </t>
  </si>
  <si>
    <t> 13.08.1963 23:58 </t>
  </si>
  <si>
    <t>2438284.380 </t>
  </si>
  <si>
    <t> 11.09.1963 21:07 </t>
  </si>
  <si>
    <t>2438315.426 </t>
  </si>
  <si>
    <t> 12.10.1963 22:13 </t>
  </si>
  <si>
    <t> -0.028 </t>
  </si>
  <si>
    <t>2438464.319 </t>
  </si>
  <si>
    <t> 09.03.1964 19:39 </t>
  </si>
  <si>
    <t>2439024.484 </t>
  </si>
  <si>
    <t> 20.09.1965 23:36 </t>
  </si>
  <si>
    <t>2439024.489 </t>
  </si>
  <si>
    <t> 20.09.1965 23:44 </t>
  </si>
  <si>
    <t>2439026.561 </t>
  </si>
  <si>
    <t> 23.09.1965 01:27 </t>
  </si>
  <si>
    <t> -0.051 </t>
  </si>
  <si>
    <t>2439052.363 </t>
  </si>
  <si>
    <t> 18.10.1965 20:42 </t>
  </si>
  <si>
    <t>2439053.363 </t>
  </si>
  <si>
    <t> 19.10.1965 20:42 </t>
  </si>
  <si>
    <t> -0.025 </t>
  </si>
  <si>
    <t>2439053.422 </t>
  </si>
  <si>
    <t> 19.10.1965 22:07 </t>
  </si>
  <si>
    <t>2439142.336 </t>
  </si>
  <si>
    <t> 16.01.1966 20:03 </t>
  </si>
  <si>
    <t>2439233.327 </t>
  </si>
  <si>
    <t> 17.04.1966 19:50 </t>
  </si>
  <si>
    <t> 0.008 </t>
  </si>
  <si>
    <t>2439386.500 </t>
  </si>
  <si>
    <t> 18.09.1966 00:00 </t>
  </si>
  <si>
    <t> 0.025 </t>
  </si>
  <si>
    <t>2439387.563 </t>
  </si>
  <si>
    <t> 19.09.1966 01:30 </t>
  </si>
  <si>
    <t>2439443.272 </t>
  </si>
  <si>
    <t> 13.11.1966 18:31 </t>
  </si>
  <si>
    <t> 0.033 </t>
  </si>
  <si>
    <t>2439444.316 </t>
  </si>
  <si>
    <t> 14.11.1966 19:35 </t>
  </si>
  <si>
    <t>2439672.453 </t>
  </si>
  <si>
    <t> 30.06.1967 22:52 </t>
  </si>
  <si>
    <t>2439702.465 </t>
  </si>
  <si>
    <t> 30.07.1967 23:09 </t>
  </si>
  <si>
    <t> 0.038 </t>
  </si>
  <si>
    <t>2439762.450 </t>
  </si>
  <si>
    <t> 28.09.1967 22:48 </t>
  </si>
  <si>
    <t>2439852.330 </t>
  </si>
  <si>
    <t> 27.12.1967 19:55 </t>
  </si>
  <si>
    <t> -0.040 </t>
  </si>
  <si>
    <t>2440258.252 </t>
  </si>
  <si>
    <t> 05.02.1969 18:02 </t>
  </si>
  <si>
    <t>2440318.322 </t>
  </si>
  <si>
    <t> 06.04.1969 19:43 </t>
  </si>
  <si>
    <t> 0.058 </t>
  </si>
  <si>
    <t>2440443.520 </t>
  </si>
  <si>
    <t> 10.08.1969 00:28 </t>
  </si>
  <si>
    <t>2440457.519 </t>
  </si>
  <si>
    <t> 24.08.1969 00:27 </t>
  </si>
  <si>
    <t>2440531.427 </t>
  </si>
  <si>
    <t> 05.11.1969 22:14 </t>
  </si>
  <si>
    <t>2440862.328 </t>
  </si>
  <si>
    <t> 02.10.1970 19:52 </t>
  </si>
  <si>
    <t> -0.015 </t>
  </si>
  <si>
    <t>2440863.357 </t>
  </si>
  <si>
    <t> 03.10.1970 20:34 </t>
  </si>
  <si>
    <t>2440924.476 </t>
  </si>
  <si>
    <t> 03.12.1970 23:25 </t>
  </si>
  <si>
    <t>2441166.517 </t>
  </si>
  <si>
    <t> 03.08.1971 00:24 </t>
  </si>
  <si>
    <t>2441180.448 </t>
  </si>
  <si>
    <t> 16.08.1971 22:45 </t>
  </si>
  <si>
    <t>2441181.453 </t>
  </si>
  <si>
    <t> 17.08.1971 22:52 </t>
  </si>
  <si>
    <t>2441210.459 </t>
  </si>
  <si>
    <t> 15.09.1971 23:00 </t>
  </si>
  <si>
    <t>2441240.437 </t>
  </si>
  <si>
    <t> 15.10.1971 22:29 </t>
  </si>
  <si>
    <t>2441573.485 </t>
  </si>
  <si>
    <t> 12.09.1972 23:38 </t>
  </si>
  <si>
    <t>2441599.268 </t>
  </si>
  <si>
    <t> 08.10.1972 18:25 </t>
  </si>
  <si>
    <t> 0.062 </t>
  </si>
  <si>
    <t>2441600.307 </t>
  </si>
  <si>
    <t> 09.10.1972 19:22 </t>
  </si>
  <si>
    <t>2441602.364 </t>
  </si>
  <si>
    <t> 11.10.1972 20:44 </t>
  </si>
  <si>
    <t> -0.055 </t>
  </si>
  <si>
    <t>2441920.458 </t>
  </si>
  <si>
    <t> 25.08.1973 22:59 </t>
  </si>
  <si>
    <t>2441932.355 </t>
  </si>
  <si>
    <t> 06.09.1973 20:31 </t>
  </si>
  <si>
    <t>2442009.407 </t>
  </si>
  <si>
    <t> 22.11.1973 21:46 </t>
  </si>
  <si>
    <t> 0.000 </t>
  </si>
  <si>
    <t>2442036.273 </t>
  </si>
  <si>
    <t> 19.12.1973 18:33 </t>
  </si>
  <si>
    <t> 0.090 </t>
  </si>
  <si>
    <t>2442369.324 </t>
  </si>
  <si>
    <t> 17.11.1974 19:46 </t>
  </si>
  <si>
    <t>2445614.539 </t>
  </si>
  <si>
    <t> 07.10.1983 00:56 </t>
  </si>
  <si>
    <t> P.Frank </t>
  </si>
  <si>
    <t>BAVM 38 </t>
  </si>
  <si>
    <t>2445989.3902 </t>
  </si>
  <si>
    <t> 15.10.1984 21:21 </t>
  </si>
  <si>
    <t> 0.0673 </t>
  </si>
  <si>
    <t>E </t>
  </si>
  <si>
    <t> M.Fernandes </t>
  </si>
  <si>
    <t>BAVM 39 </t>
  </si>
  <si>
    <t>2445990.410 </t>
  </si>
  <si>
    <t> 16.10.1984 21:50 </t>
  </si>
  <si>
    <t> 0.016 </t>
  </si>
  <si>
    <t>V </t>
  </si>
  <si>
    <t> H.Grzelczyk </t>
  </si>
  <si>
    <t>2446743.3985 </t>
  </si>
  <si>
    <t> 08.11.1986 21:33 </t>
  </si>
  <si>
    <t> 0.0765 </t>
  </si>
  <si>
    <t>?</t>
  </si>
  <si>
    <t> Kreiner&amp;Tremko </t>
  </si>
  <si>
    <t> COSP 18.7 </t>
  </si>
  <si>
    <t>2446756.2465 </t>
  </si>
  <si>
    <t> 21.11.1986 17:54 </t>
  </si>
  <si>
    <t> 0.0722 </t>
  </si>
  <si>
    <t>2447060.4305 </t>
  </si>
  <si>
    <t> 21.09.1987 22:19 </t>
  </si>
  <si>
    <t> 0.0861 </t>
  </si>
  <si>
    <t>2447061.5030 </t>
  </si>
  <si>
    <t> 23.09.1987 00:04 </t>
  </si>
  <si>
    <t> 0.0876 </t>
  </si>
  <si>
    <t>2453306.7049 </t>
  </si>
  <si>
    <t> 28.10.2004 04:55 </t>
  </si>
  <si>
    <t> 0.1631 </t>
  </si>
  <si>
    <t> S.Dvorak </t>
  </si>
  <si>
    <t>IBVS 5603 </t>
  </si>
  <si>
    <t>2453768.3251 </t>
  </si>
  <si>
    <t> 01.02.2006 19:48 </t>
  </si>
  <si>
    <t> 0.1731 </t>
  </si>
  <si>
    <t>C </t>
  </si>
  <si>
    <t>-I</t>
  </si>
  <si>
    <t> F.Agerer </t>
  </si>
  <si>
    <t>BAVM 178 </t>
  </si>
  <si>
    <t>2454718.3299 </t>
  </si>
  <si>
    <t> 08.09.2008 19:55 </t>
  </si>
  <si>
    <t>5933</t>
  </si>
  <si>
    <t> 0.1818 </t>
  </si>
  <si>
    <t>BAVM 203 </t>
  </si>
  <si>
    <t>2454720.4735 </t>
  </si>
  <si>
    <t> 10.09.2008 23:21 </t>
  </si>
  <si>
    <t>5934</t>
  </si>
  <si>
    <t> 0.1833 </t>
  </si>
  <si>
    <t>R</t>
  </si>
  <si>
    <t> H.Kucáková </t>
  </si>
  <si>
    <t>OEJV 0094 </t>
  </si>
  <si>
    <t>2454769.7426 </t>
  </si>
  <si>
    <t> 30.10.2008 05:49 </t>
  </si>
  <si>
    <t>5957</t>
  </si>
  <si>
    <t> 0.1854 </t>
  </si>
  <si>
    <t> R.Diethelm </t>
  </si>
  <si>
    <t>IBVS 5871 </t>
  </si>
  <si>
    <t>2454779.3806 </t>
  </si>
  <si>
    <t> 08.11.2008 21:08 </t>
  </si>
  <si>
    <t>5961.5</t>
  </si>
  <si>
    <t> 0.1843 </t>
  </si>
  <si>
    <t> F.Walter </t>
  </si>
  <si>
    <t>2454840.4305 </t>
  </si>
  <si>
    <t> 08.01.2009 22:19 </t>
  </si>
  <si>
    <t>5990</t>
  </si>
  <si>
    <t> 0.1859 </t>
  </si>
  <si>
    <t>BAVM 209 </t>
  </si>
  <si>
    <t>2454841.5121 </t>
  </si>
  <si>
    <t> 10.01.2009 00:17 </t>
  </si>
  <si>
    <t>5990.5</t>
  </si>
  <si>
    <t> 0.1965 </t>
  </si>
  <si>
    <t>2455052.4953 </t>
  </si>
  <si>
    <t> 08.08.2009 23:53 </t>
  </si>
  <si>
    <t>6089</t>
  </si>
  <si>
    <t> 0.1885 </t>
  </si>
  <si>
    <t> J.Trnka </t>
  </si>
  <si>
    <t>OEJV 0137 </t>
  </si>
  <si>
    <t>2455096.4094 </t>
  </si>
  <si>
    <t> 21.09.2009 21:49 </t>
  </si>
  <si>
    <t>6109.5</t>
  </si>
  <si>
    <t> 0.1907 </t>
  </si>
  <si>
    <t>BAVM 212 </t>
  </si>
  <si>
    <t>2455097.4815 </t>
  </si>
  <si>
    <t> 22.09.2009 23:33 </t>
  </si>
  <si>
    <t>6110</t>
  </si>
  <si>
    <t> 0.1918 </t>
  </si>
  <si>
    <t>2455098.5526 </t>
  </si>
  <si>
    <t> 24.09.2009 01:15 </t>
  </si>
  <si>
    <t>6110.5</t>
  </si>
  <si>
    <t>2455155.3169 </t>
  </si>
  <si>
    <t> 19.11.2009 19:36 </t>
  </si>
  <si>
    <t>6137</t>
  </si>
  <si>
    <t> 0.1920 </t>
  </si>
  <si>
    <t>-U;-I</t>
  </si>
  <si>
    <t> M.&amp; K.Rätz </t>
  </si>
  <si>
    <t>BAVM 239 </t>
  </si>
  <si>
    <t> M.Rätz &amp; K.Rätz </t>
  </si>
  <si>
    <t>BAVM 214 </t>
  </si>
  <si>
    <t>2455155.3217 </t>
  </si>
  <si>
    <t> 19.11.2009 19:43 </t>
  </si>
  <si>
    <t> 0.1968 </t>
  </si>
  <si>
    <t> M.Vraš?ák </t>
  </si>
  <si>
    <t>2455460.5593 </t>
  </si>
  <si>
    <t> 21.09.2010 01:25 </t>
  </si>
  <si>
    <t>6279.5</t>
  </si>
  <si>
    <t> 0.1933 </t>
  </si>
  <si>
    <t>BAVM 215 </t>
  </si>
  <si>
    <t>2455776.5151 </t>
  </si>
  <si>
    <t> 03.08.2011 00:21 </t>
  </si>
  <si>
    <t>6427</t>
  </si>
  <si>
    <t> 0.1977 </t>
  </si>
  <si>
    <t>BAVM 220 </t>
  </si>
  <si>
    <t>2456222.0653 </t>
  </si>
  <si>
    <t> 21.10.2012 13:34 </t>
  </si>
  <si>
    <t>6635</t>
  </si>
  <si>
    <t> 0.2030 </t>
  </si>
  <si>
    <t> H.Itoh </t>
  </si>
  <si>
    <t>VSB 55 </t>
  </si>
  <si>
    <t>2456246.7019 </t>
  </si>
  <si>
    <t> 15.11.2012 04:50 </t>
  </si>
  <si>
    <t>6646.5</t>
  </si>
  <si>
    <t> 0.2061 </t>
  </si>
  <si>
    <t>IBVS 6042 </t>
  </si>
  <si>
    <t>2456483.3892 </t>
  </si>
  <si>
    <t> 09.07.2013 21:20 </t>
  </si>
  <si>
    <t>6757</t>
  </si>
  <si>
    <t> 0.1976 </t>
  </si>
  <si>
    <t> L.Šmelcer </t>
  </si>
  <si>
    <t>OEJV 0160 </t>
  </si>
  <si>
    <t>2456483.39763 </t>
  </si>
  <si>
    <t> 09.07.2013 21:32 </t>
  </si>
  <si>
    <t> 0.20608 </t>
  </si>
  <si>
    <t>2456891.4701 </t>
  </si>
  <si>
    <t> 21.08.2014 23:16 </t>
  </si>
  <si>
    <t>6947.5</t>
  </si>
  <si>
    <t> 0.2194 </t>
  </si>
  <si>
    <t>BAVM 238 </t>
  </si>
  <si>
    <t>s7</t>
  </si>
  <si>
    <t>OEJV 0211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</si>
</sst>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9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14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9"/>
      <color indexed="8"/>
      <name val="CourierNewPSMT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9">
    <xf numFmtId="0" fontId="0" fillId="0" borderId="0">
      <alignment vertical="top"/>
    </xf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4" fillId="3" borderId="0" applyNumberFormat="0" applyBorder="0" applyAlignment="0" applyProtection="0"/>
    <xf numFmtId="0" fontId="25" fillId="20" borderId="1" applyNumberFormat="0" applyAlignment="0" applyProtection="0"/>
    <xf numFmtId="0" fontId="26" fillId="21" borderId="2" applyNumberFormat="0" applyAlignment="0" applyProtection="0"/>
    <xf numFmtId="3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8" fillId="0" borderId="0" applyNumberFormat="0" applyFill="0" applyBorder="0" applyAlignment="0" applyProtection="0"/>
    <xf numFmtId="2" fontId="38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0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31" fillId="7" borderId="1" applyNumberFormat="0" applyAlignment="0" applyProtection="0"/>
    <xf numFmtId="0" fontId="32" fillId="0" borderId="4" applyNumberFormat="0" applyFill="0" applyAlignment="0" applyProtection="0"/>
    <xf numFmtId="0" fontId="33" fillId="22" borderId="0" applyNumberFormat="0" applyBorder="0" applyAlignment="0" applyProtection="0"/>
    <xf numFmtId="0" fontId="6" fillId="0" borderId="0"/>
    <xf numFmtId="0" fontId="27" fillId="0" borderId="0"/>
    <xf numFmtId="0" fontId="27" fillId="23" borderId="5" applyNumberFormat="0" applyFont="0" applyAlignment="0" applyProtection="0"/>
    <xf numFmtId="0" fontId="34" fillId="20" borderId="6" applyNumberFormat="0" applyAlignment="0" applyProtection="0"/>
    <xf numFmtId="0" fontId="35" fillId="0" borderId="0" applyNumberFormat="0" applyFill="0" applyBorder="0" applyAlignment="0" applyProtection="0"/>
    <xf numFmtId="0" fontId="38" fillId="0" borderId="7" applyNumberFormat="0" applyFont="0" applyFill="0" applyAlignment="0" applyProtection="0"/>
    <xf numFmtId="0" fontId="36" fillId="0" borderId="0" applyNumberFormat="0" applyFill="0" applyBorder="0" applyAlignment="0" applyProtection="0"/>
  </cellStyleXfs>
  <cellXfs count="69">
    <xf numFmtId="0" fontId="0" fillId="0" borderId="0" xfId="0" applyAlignment="1"/>
    <xf numFmtId="0" fontId="3" fillId="0" borderId="0" xfId="0" applyFon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0" xfId="0">
      <alignment vertical="top"/>
    </xf>
    <xf numFmtId="0" fontId="0" fillId="0" borderId="0" xfId="0" applyAlignment="1">
      <alignment horizontal="center"/>
    </xf>
    <xf numFmtId="0" fontId="12" fillId="0" borderId="0" xfId="0" applyFont="1">
      <alignment vertical="top"/>
    </xf>
    <xf numFmtId="0" fontId="13" fillId="0" borderId="0" xfId="0" applyFont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6" fillId="0" borderId="0" xfId="0" applyFont="1" applyAlignment="1"/>
    <xf numFmtId="0" fontId="6" fillId="0" borderId="0" xfId="0" applyFont="1" applyAlignment="1">
      <alignment horizontal="left"/>
    </xf>
    <xf numFmtId="14" fontId="6" fillId="0" borderId="0" xfId="0" applyNumberFormat="1" applyFont="1" applyAlignment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/>
    </xf>
    <xf numFmtId="0" fontId="16" fillId="0" borderId="0" xfId="0" applyFont="1" applyAlignment="1"/>
    <xf numFmtId="14" fontId="16" fillId="0" borderId="0" xfId="0" applyNumberFormat="1" applyFont="1" applyAlignment="1"/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/>
    <xf numFmtId="0" fontId="17" fillId="0" borderId="10" xfId="0" applyFont="1" applyFill="1" applyBorder="1" applyAlignment="1">
      <alignment horizontal="center"/>
    </xf>
    <xf numFmtId="0" fontId="18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9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9" fillId="24" borderId="17" xfId="38" applyFill="1" applyBorder="1" applyAlignment="1" applyProtection="1">
      <alignment horizontal="right" vertical="top" wrapText="1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center" wrapText="1"/>
    </xf>
    <xf numFmtId="0" fontId="5" fillId="0" borderId="0" xfId="43" applyFont="1"/>
    <xf numFmtId="0" fontId="5" fillId="0" borderId="0" xfId="43" applyFont="1" applyAlignment="1">
      <alignment horizontal="center"/>
    </xf>
    <xf numFmtId="0" fontId="5" fillId="0" borderId="0" xfId="43" applyFont="1" applyAlignment="1">
      <alignment horizontal="left"/>
    </xf>
    <xf numFmtId="0" fontId="5" fillId="0" borderId="0" xfId="42" applyFont="1" applyAlignment="1">
      <alignment wrapText="1"/>
    </xf>
    <xf numFmtId="0" fontId="5" fillId="0" borderId="0" xfId="42" applyFont="1" applyAlignment="1">
      <alignment horizontal="center" wrapText="1"/>
    </xf>
    <xf numFmtId="0" fontId="5" fillId="0" borderId="0" xfId="42" applyFont="1" applyAlignment="1">
      <alignment horizontal="left" wrapText="1"/>
    </xf>
    <xf numFmtId="0" fontId="37" fillId="0" borderId="0" xfId="42" applyFont="1"/>
    <xf numFmtId="0" fontId="37" fillId="0" borderId="0" xfId="42" applyFont="1" applyAlignment="1">
      <alignment horizontal="center"/>
    </xf>
    <xf numFmtId="0" fontId="37" fillId="0" borderId="0" xfId="42" applyFont="1" applyAlignment="1">
      <alignment horizontal="left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rmal_A_1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QQ Cas - O-C Diagr.</a:t>
            </a:r>
          </a:p>
        </c:rich>
      </c:tx>
      <c:layout>
        <c:manualLayout>
          <c:xMode val="edge"/>
          <c:yMode val="edge"/>
          <c:x val="0.37641390948910058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08734325094598"/>
          <c:y val="0.14678942920199375"/>
          <c:w val="0.82067916110217554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A!$F$21:$F$996</c:f>
              <c:numCache>
                <c:formatCode>General</c:formatCode>
                <c:ptCount val="976"/>
                <c:pt idx="0">
                  <c:v>-12419</c:v>
                </c:pt>
                <c:pt idx="1">
                  <c:v>-12283</c:v>
                </c:pt>
                <c:pt idx="2">
                  <c:v>-12270.5</c:v>
                </c:pt>
                <c:pt idx="3">
                  <c:v>-12257</c:v>
                </c:pt>
                <c:pt idx="4">
                  <c:v>-12166</c:v>
                </c:pt>
                <c:pt idx="5">
                  <c:v>-12148</c:v>
                </c:pt>
                <c:pt idx="6">
                  <c:v>-12094.5</c:v>
                </c:pt>
                <c:pt idx="7">
                  <c:v>-11932.5</c:v>
                </c:pt>
                <c:pt idx="8">
                  <c:v>-11928</c:v>
                </c:pt>
                <c:pt idx="9">
                  <c:v>-11735</c:v>
                </c:pt>
                <c:pt idx="10">
                  <c:v>-11728</c:v>
                </c:pt>
                <c:pt idx="11">
                  <c:v>-11662.5</c:v>
                </c:pt>
                <c:pt idx="12">
                  <c:v>-11645</c:v>
                </c:pt>
                <c:pt idx="13">
                  <c:v>-11645</c:v>
                </c:pt>
                <c:pt idx="14">
                  <c:v>-11635.5</c:v>
                </c:pt>
                <c:pt idx="15">
                  <c:v>-11629</c:v>
                </c:pt>
                <c:pt idx="16">
                  <c:v>-11615.5</c:v>
                </c:pt>
                <c:pt idx="17">
                  <c:v>-11594.5</c:v>
                </c:pt>
                <c:pt idx="18">
                  <c:v>-11584</c:v>
                </c:pt>
                <c:pt idx="19">
                  <c:v>-11574.5</c:v>
                </c:pt>
                <c:pt idx="20">
                  <c:v>-11561</c:v>
                </c:pt>
                <c:pt idx="21">
                  <c:v>-11559.5</c:v>
                </c:pt>
                <c:pt idx="22">
                  <c:v>-11490</c:v>
                </c:pt>
                <c:pt idx="23">
                  <c:v>-11251</c:v>
                </c:pt>
                <c:pt idx="24">
                  <c:v>-11229.5</c:v>
                </c:pt>
                <c:pt idx="25">
                  <c:v>-10924</c:v>
                </c:pt>
                <c:pt idx="26">
                  <c:v>-10911</c:v>
                </c:pt>
                <c:pt idx="27">
                  <c:v>-10735.5</c:v>
                </c:pt>
                <c:pt idx="28">
                  <c:v>-10614.5</c:v>
                </c:pt>
                <c:pt idx="29">
                  <c:v>-10431</c:v>
                </c:pt>
                <c:pt idx="30">
                  <c:v>-10417</c:v>
                </c:pt>
                <c:pt idx="31">
                  <c:v>-10411.5</c:v>
                </c:pt>
                <c:pt idx="32">
                  <c:v>-10397.5</c:v>
                </c:pt>
                <c:pt idx="33">
                  <c:v>-10377</c:v>
                </c:pt>
                <c:pt idx="34">
                  <c:v>-10369</c:v>
                </c:pt>
                <c:pt idx="35">
                  <c:v>-10236</c:v>
                </c:pt>
                <c:pt idx="36">
                  <c:v>-10235.5</c:v>
                </c:pt>
                <c:pt idx="37">
                  <c:v>-10235</c:v>
                </c:pt>
                <c:pt idx="38">
                  <c:v>-10214.5</c:v>
                </c:pt>
                <c:pt idx="39">
                  <c:v>-10079.5</c:v>
                </c:pt>
                <c:pt idx="40">
                  <c:v>-10018.5</c:v>
                </c:pt>
                <c:pt idx="41">
                  <c:v>-9910.5</c:v>
                </c:pt>
                <c:pt idx="42">
                  <c:v>-9855.5</c:v>
                </c:pt>
                <c:pt idx="43">
                  <c:v>-9791</c:v>
                </c:pt>
                <c:pt idx="44">
                  <c:v>-9629</c:v>
                </c:pt>
                <c:pt idx="45">
                  <c:v>-9572.5</c:v>
                </c:pt>
                <c:pt idx="46">
                  <c:v>-9227</c:v>
                </c:pt>
                <c:pt idx="47">
                  <c:v>-9107</c:v>
                </c:pt>
                <c:pt idx="48">
                  <c:v>-9047</c:v>
                </c:pt>
                <c:pt idx="49">
                  <c:v>-9024</c:v>
                </c:pt>
                <c:pt idx="50">
                  <c:v>-8918</c:v>
                </c:pt>
                <c:pt idx="51">
                  <c:v>-8917.5</c:v>
                </c:pt>
                <c:pt idx="52">
                  <c:v>-8890.5</c:v>
                </c:pt>
                <c:pt idx="53">
                  <c:v>-8849</c:v>
                </c:pt>
                <c:pt idx="54">
                  <c:v>-8701.5</c:v>
                </c:pt>
                <c:pt idx="55">
                  <c:v>-8687</c:v>
                </c:pt>
                <c:pt idx="56">
                  <c:v>-8539</c:v>
                </c:pt>
                <c:pt idx="57">
                  <c:v>-8532</c:v>
                </c:pt>
                <c:pt idx="58">
                  <c:v>-8411</c:v>
                </c:pt>
                <c:pt idx="59">
                  <c:v>-8368.5</c:v>
                </c:pt>
                <c:pt idx="60">
                  <c:v>-8368.5</c:v>
                </c:pt>
                <c:pt idx="61">
                  <c:v>-8296</c:v>
                </c:pt>
                <c:pt idx="62">
                  <c:v>-8228</c:v>
                </c:pt>
                <c:pt idx="63">
                  <c:v>-8228</c:v>
                </c:pt>
                <c:pt idx="64">
                  <c:v>-8227.5</c:v>
                </c:pt>
                <c:pt idx="65">
                  <c:v>-8227.5</c:v>
                </c:pt>
                <c:pt idx="66">
                  <c:v>-8227.5</c:v>
                </c:pt>
                <c:pt idx="67">
                  <c:v>-8227</c:v>
                </c:pt>
                <c:pt idx="68">
                  <c:v>-8227</c:v>
                </c:pt>
                <c:pt idx="69">
                  <c:v>-8215</c:v>
                </c:pt>
                <c:pt idx="70">
                  <c:v>-8215</c:v>
                </c:pt>
                <c:pt idx="71">
                  <c:v>-8207</c:v>
                </c:pt>
                <c:pt idx="72">
                  <c:v>-8187</c:v>
                </c:pt>
                <c:pt idx="73">
                  <c:v>-8187</c:v>
                </c:pt>
                <c:pt idx="74">
                  <c:v>-8173</c:v>
                </c:pt>
                <c:pt idx="75">
                  <c:v>-8173</c:v>
                </c:pt>
                <c:pt idx="76">
                  <c:v>-8173</c:v>
                </c:pt>
                <c:pt idx="77">
                  <c:v>-8159</c:v>
                </c:pt>
                <c:pt idx="78">
                  <c:v>-8159</c:v>
                </c:pt>
                <c:pt idx="79">
                  <c:v>-8159</c:v>
                </c:pt>
                <c:pt idx="80">
                  <c:v>-8063</c:v>
                </c:pt>
                <c:pt idx="81">
                  <c:v>-8044.5</c:v>
                </c:pt>
                <c:pt idx="82">
                  <c:v>-8038.5</c:v>
                </c:pt>
                <c:pt idx="83">
                  <c:v>-8038.5</c:v>
                </c:pt>
                <c:pt idx="84">
                  <c:v>-7996.5</c:v>
                </c:pt>
                <c:pt idx="85">
                  <c:v>-7896</c:v>
                </c:pt>
                <c:pt idx="86">
                  <c:v>-7890</c:v>
                </c:pt>
                <c:pt idx="87">
                  <c:v>-7869.5</c:v>
                </c:pt>
                <c:pt idx="88">
                  <c:v>-7869.5</c:v>
                </c:pt>
                <c:pt idx="89">
                  <c:v>-7680.5</c:v>
                </c:pt>
                <c:pt idx="90">
                  <c:v>-7645</c:v>
                </c:pt>
                <c:pt idx="91">
                  <c:v>-7544.5</c:v>
                </c:pt>
                <c:pt idx="92">
                  <c:v>-7524</c:v>
                </c:pt>
                <c:pt idx="93">
                  <c:v>-7510.5</c:v>
                </c:pt>
                <c:pt idx="94">
                  <c:v>-7462</c:v>
                </c:pt>
                <c:pt idx="95">
                  <c:v>-7399</c:v>
                </c:pt>
                <c:pt idx="96">
                  <c:v>-7389.5</c:v>
                </c:pt>
                <c:pt idx="97">
                  <c:v>-7336</c:v>
                </c:pt>
                <c:pt idx="98">
                  <c:v>-7260</c:v>
                </c:pt>
                <c:pt idx="99">
                  <c:v>-7181</c:v>
                </c:pt>
                <c:pt idx="100">
                  <c:v>-7040</c:v>
                </c:pt>
                <c:pt idx="101">
                  <c:v>-7032</c:v>
                </c:pt>
                <c:pt idx="102">
                  <c:v>-7013</c:v>
                </c:pt>
                <c:pt idx="103">
                  <c:v>-7013</c:v>
                </c:pt>
                <c:pt idx="104">
                  <c:v>-7005</c:v>
                </c:pt>
                <c:pt idx="105">
                  <c:v>-6983.5</c:v>
                </c:pt>
                <c:pt idx="106">
                  <c:v>-6982</c:v>
                </c:pt>
                <c:pt idx="107">
                  <c:v>-6969.5</c:v>
                </c:pt>
                <c:pt idx="108">
                  <c:v>-6963</c:v>
                </c:pt>
                <c:pt idx="109">
                  <c:v>-6822</c:v>
                </c:pt>
                <c:pt idx="110">
                  <c:v>-6810</c:v>
                </c:pt>
                <c:pt idx="111">
                  <c:v>-6794</c:v>
                </c:pt>
                <c:pt idx="112">
                  <c:v>-6667</c:v>
                </c:pt>
                <c:pt idx="113">
                  <c:v>-6641</c:v>
                </c:pt>
                <c:pt idx="114">
                  <c:v>-6519</c:v>
                </c:pt>
                <c:pt idx="115">
                  <c:v>-6519</c:v>
                </c:pt>
                <c:pt idx="116">
                  <c:v>-6362</c:v>
                </c:pt>
                <c:pt idx="117">
                  <c:v>-6343</c:v>
                </c:pt>
                <c:pt idx="118">
                  <c:v>-6343</c:v>
                </c:pt>
                <c:pt idx="119">
                  <c:v>-6203</c:v>
                </c:pt>
                <c:pt idx="120">
                  <c:v>-6190</c:v>
                </c:pt>
                <c:pt idx="121">
                  <c:v>-6189.5</c:v>
                </c:pt>
                <c:pt idx="122">
                  <c:v>-6189</c:v>
                </c:pt>
                <c:pt idx="123">
                  <c:v>-6188</c:v>
                </c:pt>
                <c:pt idx="124">
                  <c:v>-6187.5</c:v>
                </c:pt>
                <c:pt idx="125">
                  <c:v>-6185.5</c:v>
                </c:pt>
                <c:pt idx="126">
                  <c:v>-6174</c:v>
                </c:pt>
                <c:pt idx="127">
                  <c:v>-6124</c:v>
                </c:pt>
                <c:pt idx="128">
                  <c:v>-6118</c:v>
                </c:pt>
                <c:pt idx="129">
                  <c:v>-6097</c:v>
                </c:pt>
                <c:pt idx="130">
                  <c:v>-6019</c:v>
                </c:pt>
                <c:pt idx="131">
                  <c:v>-6012</c:v>
                </c:pt>
                <c:pt idx="132">
                  <c:v>-6005</c:v>
                </c:pt>
                <c:pt idx="133">
                  <c:v>-6005</c:v>
                </c:pt>
                <c:pt idx="134">
                  <c:v>-5999</c:v>
                </c:pt>
                <c:pt idx="135">
                  <c:v>-5998.5</c:v>
                </c:pt>
                <c:pt idx="136">
                  <c:v>-5998</c:v>
                </c:pt>
                <c:pt idx="137">
                  <c:v>-5997.5</c:v>
                </c:pt>
                <c:pt idx="138">
                  <c:v>-5978</c:v>
                </c:pt>
                <c:pt idx="139">
                  <c:v>-5858</c:v>
                </c:pt>
                <c:pt idx="140">
                  <c:v>-5857.5</c:v>
                </c:pt>
                <c:pt idx="141">
                  <c:v>-5845.5</c:v>
                </c:pt>
                <c:pt idx="142">
                  <c:v>-5844.5</c:v>
                </c:pt>
                <c:pt idx="143">
                  <c:v>-5844</c:v>
                </c:pt>
                <c:pt idx="144">
                  <c:v>-5820.5</c:v>
                </c:pt>
                <c:pt idx="145">
                  <c:v>-5820</c:v>
                </c:pt>
                <c:pt idx="146">
                  <c:v>-5787</c:v>
                </c:pt>
                <c:pt idx="147">
                  <c:v>-5720</c:v>
                </c:pt>
                <c:pt idx="148">
                  <c:v>-5675</c:v>
                </c:pt>
                <c:pt idx="149">
                  <c:v>-5668</c:v>
                </c:pt>
                <c:pt idx="150">
                  <c:v>-5660.5</c:v>
                </c:pt>
                <c:pt idx="151">
                  <c:v>-5655</c:v>
                </c:pt>
                <c:pt idx="152">
                  <c:v>-5644.5</c:v>
                </c:pt>
                <c:pt idx="153">
                  <c:v>-5569.5</c:v>
                </c:pt>
                <c:pt idx="154">
                  <c:v>-5489.5</c:v>
                </c:pt>
                <c:pt idx="155">
                  <c:v>-5978</c:v>
                </c:pt>
                <c:pt idx="156">
                  <c:v>-5489.5</c:v>
                </c:pt>
                <c:pt idx="157">
                  <c:v>-5469</c:v>
                </c:pt>
                <c:pt idx="158">
                  <c:v>-5468</c:v>
                </c:pt>
                <c:pt idx="159">
                  <c:v>-5429</c:v>
                </c:pt>
                <c:pt idx="160">
                  <c:v>-5427</c:v>
                </c:pt>
                <c:pt idx="161">
                  <c:v>-5347.5</c:v>
                </c:pt>
                <c:pt idx="162">
                  <c:v>-5329</c:v>
                </c:pt>
                <c:pt idx="163">
                  <c:v>-5327</c:v>
                </c:pt>
                <c:pt idx="164">
                  <c:v>-5280</c:v>
                </c:pt>
                <c:pt idx="165">
                  <c:v>-5274</c:v>
                </c:pt>
                <c:pt idx="166">
                  <c:v>-5186.5</c:v>
                </c:pt>
                <c:pt idx="167">
                  <c:v>-5125</c:v>
                </c:pt>
                <c:pt idx="168">
                  <c:v>-5117</c:v>
                </c:pt>
                <c:pt idx="169">
                  <c:v>-5105</c:v>
                </c:pt>
                <c:pt idx="170">
                  <c:v>-4988.5</c:v>
                </c:pt>
                <c:pt idx="171">
                  <c:v>-4812</c:v>
                </c:pt>
                <c:pt idx="172">
                  <c:v>-4808</c:v>
                </c:pt>
                <c:pt idx="173">
                  <c:v>-4765</c:v>
                </c:pt>
                <c:pt idx="174">
                  <c:v>-4757</c:v>
                </c:pt>
                <c:pt idx="175">
                  <c:v>-4636</c:v>
                </c:pt>
                <c:pt idx="176">
                  <c:v>-4624</c:v>
                </c:pt>
                <c:pt idx="177">
                  <c:v>-4624</c:v>
                </c:pt>
                <c:pt idx="178">
                  <c:v>-4476</c:v>
                </c:pt>
                <c:pt idx="179">
                  <c:v>-4455</c:v>
                </c:pt>
                <c:pt idx="180">
                  <c:v>-4286.5</c:v>
                </c:pt>
                <c:pt idx="181">
                  <c:v>-4272.5</c:v>
                </c:pt>
                <c:pt idx="182">
                  <c:v>-4190.5</c:v>
                </c:pt>
                <c:pt idx="183">
                  <c:v>-4174.5</c:v>
                </c:pt>
                <c:pt idx="184">
                  <c:v>-4160</c:v>
                </c:pt>
                <c:pt idx="185">
                  <c:v>-4090.5</c:v>
                </c:pt>
                <c:pt idx="186">
                  <c:v>-3968</c:v>
                </c:pt>
                <c:pt idx="187">
                  <c:v>-3901</c:v>
                </c:pt>
                <c:pt idx="188">
                  <c:v>-3805</c:v>
                </c:pt>
                <c:pt idx="189">
                  <c:v>-3788</c:v>
                </c:pt>
                <c:pt idx="190">
                  <c:v>-3785.5</c:v>
                </c:pt>
                <c:pt idx="191">
                  <c:v>-3779.5</c:v>
                </c:pt>
                <c:pt idx="192">
                  <c:v>-3683</c:v>
                </c:pt>
                <c:pt idx="193">
                  <c:v>-3612</c:v>
                </c:pt>
                <c:pt idx="194">
                  <c:v>-3585</c:v>
                </c:pt>
                <c:pt idx="195">
                  <c:v>-3585</c:v>
                </c:pt>
                <c:pt idx="196">
                  <c:v>-3584.5</c:v>
                </c:pt>
                <c:pt idx="197">
                  <c:v>-3583</c:v>
                </c:pt>
                <c:pt idx="198">
                  <c:v>-3557</c:v>
                </c:pt>
                <c:pt idx="199">
                  <c:v>-3556</c:v>
                </c:pt>
                <c:pt idx="200">
                  <c:v>-3527</c:v>
                </c:pt>
                <c:pt idx="201">
                  <c:v>-3442</c:v>
                </c:pt>
                <c:pt idx="202">
                  <c:v>-3253</c:v>
                </c:pt>
                <c:pt idx="203">
                  <c:v>-3237</c:v>
                </c:pt>
                <c:pt idx="204">
                  <c:v>-3209</c:v>
                </c:pt>
                <c:pt idx="205">
                  <c:v>-3180</c:v>
                </c:pt>
                <c:pt idx="206">
                  <c:v>-3168</c:v>
                </c:pt>
                <c:pt idx="207">
                  <c:v>-3168</c:v>
                </c:pt>
                <c:pt idx="208">
                  <c:v>-3119</c:v>
                </c:pt>
                <c:pt idx="209">
                  <c:v>-3099</c:v>
                </c:pt>
                <c:pt idx="210">
                  <c:v>-3098</c:v>
                </c:pt>
                <c:pt idx="211">
                  <c:v>-3098</c:v>
                </c:pt>
                <c:pt idx="212">
                  <c:v>-3097</c:v>
                </c:pt>
                <c:pt idx="213">
                  <c:v>-3073</c:v>
                </c:pt>
                <c:pt idx="214">
                  <c:v>-3072</c:v>
                </c:pt>
                <c:pt idx="215">
                  <c:v>-3070.5</c:v>
                </c:pt>
                <c:pt idx="216">
                  <c:v>-3050</c:v>
                </c:pt>
                <c:pt idx="217">
                  <c:v>-3049.5</c:v>
                </c:pt>
                <c:pt idx="218">
                  <c:v>-2978</c:v>
                </c:pt>
                <c:pt idx="219">
                  <c:v>-2977.5</c:v>
                </c:pt>
                <c:pt idx="220">
                  <c:v>-2964.5</c:v>
                </c:pt>
                <c:pt idx="221">
                  <c:v>-2964</c:v>
                </c:pt>
                <c:pt idx="222">
                  <c:v>-2963</c:v>
                </c:pt>
                <c:pt idx="223">
                  <c:v>-2950</c:v>
                </c:pt>
                <c:pt idx="224">
                  <c:v>-2949.5</c:v>
                </c:pt>
                <c:pt idx="225">
                  <c:v>-2949</c:v>
                </c:pt>
                <c:pt idx="226">
                  <c:v>-2937.5</c:v>
                </c:pt>
                <c:pt idx="227">
                  <c:v>-2881</c:v>
                </c:pt>
                <c:pt idx="228">
                  <c:v>-2880.5</c:v>
                </c:pt>
                <c:pt idx="229">
                  <c:v>-2633</c:v>
                </c:pt>
                <c:pt idx="230">
                  <c:v>-2603.5</c:v>
                </c:pt>
                <c:pt idx="231">
                  <c:v>-2590.5</c:v>
                </c:pt>
                <c:pt idx="232">
                  <c:v>-2590</c:v>
                </c:pt>
                <c:pt idx="233">
                  <c:v>-2428</c:v>
                </c:pt>
                <c:pt idx="234">
                  <c:v>-2330.5</c:v>
                </c:pt>
                <c:pt idx="235">
                  <c:v>-2330</c:v>
                </c:pt>
                <c:pt idx="236">
                  <c:v>-2302</c:v>
                </c:pt>
                <c:pt idx="237">
                  <c:v>-2190.5</c:v>
                </c:pt>
                <c:pt idx="238">
                  <c:v>-2168</c:v>
                </c:pt>
                <c:pt idx="239">
                  <c:v>-2121</c:v>
                </c:pt>
                <c:pt idx="240">
                  <c:v>-2084</c:v>
                </c:pt>
                <c:pt idx="241">
                  <c:v>-2083.5</c:v>
                </c:pt>
                <c:pt idx="242">
                  <c:v>-2069.5</c:v>
                </c:pt>
                <c:pt idx="243">
                  <c:v>-2041.5</c:v>
                </c:pt>
                <c:pt idx="244">
                  <c:v>-2029</c:v>
                </c:pt>
                <c:pt idx="245">
                  <c:v>-1914</c:v>
                </c:pt>
                <c:pt idx="246">
                  <c:v>-1900.5</c:v>
                </c:pt>
                <c:pt idx="247">
                  <c:v>-1831.5</c:v>
                </c:pt>
                <c:pt idx="248">
                  <c:v>-1787.5</c:v>
                </c:pt>
                <c:pt idx="249">
                  <c:v>-1752.5</c:v>
                </c:pt>
                <c:pt idx="250">
                  <c:v>-1739</c:v>
                </c:pt>
                <c:pt idx="251">
                  <c:v>-1724.5</c:v>
                </c:pt>
                <c:pt idx="252">
                  <c:v>-1655</c:v>
                </c:pt>
                <c:pt idx="253">
                  <c:v>-1393.5</c:v>
                </c:pt>
                <c:pt idx="254">
                  <c:v>-1393.5</c:v>
                </c:pt>
                <c:pt idx="255">
                  <c:v>-1392.5</c:v>
                </c:pt>
                <c:pt idx="256">
                  <c:v>-1380.5</c:v>
                </c:pt>
                <c:pt idx="257">
                  <c:v>-1380</c:v>
                </c:pt>
                <c:pt idx="258">
                  <c:v>-1380</c:v>
                </c:pt>
                <c:pt idx="259">
                  <c:v>-1338.5</c:v>
                </c:pt>
                <c:pt idx="260">
                  <c:v>-1296</c:v>
                </c:pt>
                <c:pt idx="261">
                  <c:v>-1252</c:v>
                </c:pt>
                <c:pt idx="262">
                  <c:v>-1224.5</c:v>
                </c:pt>
                <c:pt idx="263">
                  <c:v>-1224</c:v>
                </c:pt>
                <c:pt idx="264">
                  <c:v>-1198</c:v>
                </c:pt>
                <c:pt idx="265">
                  <c:v>-1197.5</c:v>
                </c:pt>
                <c:pt idx="266">
                  <c:v>-1091</c:v>
                </c:pt>
                <c:pt idx="267">
                  <c:v>-1077</c:v>
                </c:pt>
                <c:pt idx="268">
                  <c:v>-1049</c:v>
                </c:pt>
                <c:pt idx="269">
                  <c:v>-1007</c:v>
                </c:pt>
                <c:pt idx="270">
                  <c:v>-817.5</c:v>
                </c:pt>
                <c:pt idx="271">
                  <c:v>-789.5</c:v>
                </c:pt>
                <c:pt idx="272">
                  <c:v>-731</c:v>
                </c:pt>
                <c:pt idx="273">
                  <c:v>-724.5</c:v>
                </c:pt>
                <c:pt idx="274">
                  <c:v>-690</c:v>
                </c:pt>
                <c:pt idx="275">
                  <c:v>-556</c:v>
                </c:pt>
                <c:pt idx="276">
                  <c:v>-535.5</c:v>
                </c:pt>
                <c:pt idx="277">
                  <c:v>-535</c:v>
                </c:pt>
                <c:pt idx="278">
                  <c:v>-506.5</c:v>
                </c:pt>
                <c:pt idx="279">
                  <c:v>-393.5</c:v>
                </c:pt>
                <c:pt idx="280">
                  <c:v>-387</c:v>
                </c:pt>
                <c:pt idx="281">
                  <c:v>-386.5</c:v>
                </c:pt>
                <c:pt idx="282">
                  <c:v>-373</c:v>
                </c:pt>
                <c:pt idx="283">
                  <c:v>-359</c:v>
                </c:pt>
                <c:pt idx="284">
                  <c:v>-203.5</c:v>
                </c:pt>
                <c:pt idx="285">
                  <c:v>-191.5</c:v>
                </c:pt>
                <c:pt idx="286">
                  <c:v>-191</c:v>
                </c:pt>
                <c:pt idx="287">
                  <c:v>-190</c:v>
                </c:pt>
                <c:pt idx="288">
                  <c:v>-75</c:v>
                </c:pt>
                <c:pt idx="289">
                  <c:v>-41.5</c:v>
                </c:pt>
                <c:pt idx="290">
                  <c:v>-36</c:v>
                </c:pt>
                <c:pt idx="291">
                  <c:v>0</c:v>
                </c:pt>
                <c:pt idx="292">
                  <c:v>12.5</c:v>
                </c:pt>
                <c:pt idx="293">
                  <c:v>168</c:v>
                </c:pt>
                <c:pt idx="294">
                  <c:v>1683</c:v>
                </c:pt>
                <c:pt idx="295">
                  <c:v>1858</c:v>
                </c:pt>
                <c:pt idx="296">
                  <c:v>1858.5</c:v>
                </c:pt>
                <c:pt idx="297">
                  <c:v>2210</c:v>
                </c:pt>
                <c:pt idx="298">
                  <c:v>2210</c:v>
                </c:pt>
                <c:pt idx="299">
                  <c:v>2216</c:v>
                </c:pt>
                <c:pt idx="300">
                  <c:v>2358</c:v>
                </c:pt>
                <c:pt idx="301">
                  <c:v>2358.5</c:v>
                </c:pt>
                <c:pt idx="302">
                  <c:v>5274</c:v>
                </c:pt>
                <c:pt idx="303">
                  <c:v>5489.5</c:v>
                </c:pt>
                <c:pt idx="304">
                  <c:v>5670</c:v>
                </c:pt>
                <c:pt idx="305">
                  <c:v>5933</c:v>
                </c:pt>
                <c:pt idx="306">
                  <c:v>5934</c:v>
                </c:pt>
                <c:pt idx="307">
                  <c:v>5934</c:v>
                </c:pt>
                <c:pt idx="308">
                  <c:v>5957</c:v>
                </c:pt>
                <c:pt idx="309">
                  <c:v>5961.5</c:v>
                </c:pt>
                <c:pt idx="310">
                  <c:v>5990</c:v>
                </c:pt>
                <c:pt idx="311">
                  <c:v>5990.5</c:v>
                </c:pt>
                <c:pt idx="312">
                  <c:v>6089</c:v>
                </c:pt>
                <c:pt idx="313">
                  <c:v>6109.5</c:v>
                </c:pt>
                <c:pt idx="314">
                  <c:v>6110</c:v>
                </c:pt>
                <c:pt idx="315">
                  <c:v>6110.5</c:v>
                </c:pt>
                <c:pt idx="316">
                  <c:v>6137</c:v>
                </c:pt>
                <c:pt idx="317">
                  <c:v>6137</c:v>
                </c:pt>
                <c:pt idx="318">
                  <c:v>6279.5</c:v>
                </c:pt>
                <c:pt idx="319">
                  <c:v>6427</c:v>
                </c:pt>
                <c:pt idx="320">
                  <c:v>6635</c:v>
                </c:pt>
                <c:pt idx="321">
                  <c:v>6646.5</c:v>
                </c:pt>
                <c:pt idx="322">
                  <c:v>6757</c:v>
                </c:pt>
                <c:pt idx="323">
                  <c:v>6757</c:v>
                </c:pt>
                <c:pt idx="324">
                  <c:v>6805.5</c:v>
                </c:pt>
                <c:pt idx="325">
                  <c:v>6947.5</c:v>
                </c:pt>
                <c:pt idx="326">
                  <c:v>6961</c:v>
                </c:pt>
                <c:pt idx="327">
                  <c:v>6961</c:v>
                </c:pt>
                <c:pt idx="328">
                  <c:v>6961</c:v>
                </c:pt>
                <c:pt idx="329">
                  <c:v>7151</c:v>
                </c:pt>
                <c:pt idx="330">
                  <c:v>7152</c:v>
                </c:pt>
                <c:pt idx="331">
                  <c:v>7264</c:v>
                </c:pt>
                <c:pt idx="332">
                  <c:v>7355</c:v>
                </c:pt>
              </c:numCache>
            </c:numRef>
          </c:xVal>
          <c:yVal>
            <c:numRef>
              <c:f>A!$H$21:$H$996</c:f>
              <c:numCache>
                <c:formatCode>General</c:formatCode>
                <c:ptCount val="976"/>
                <c:pt idx="155">
                  <c:v>6.605400000262307E-2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A4D-4174-9BEC-A8C7572D0F97}"/>
            </c:ext>
          </c:extLst>
        </c:ser>
        <c:ser>
          <c:idx val="1"/>
          <c:order val="1"/>
          <c:tx>
            <c:strRef>
              <c:f>A!$I$20:$I$20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0.03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2.4E-2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1.9E-2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2.5999999999999999E-2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1.2999999999999999E-2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1.4E-2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1.4E-2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0.02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0.01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1.2999999999999999E-2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0</c:v>
                  </c:pt>
                  <c:pt idx="156">
                    <c:v>0</c:v>
                  </c:pt>
                  <c:pt idx="157">
                    <c:v>0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0</c:v>
                  </c:pt>
                  <c:pt idx="163">
                    <c:v>0</c:v>
                  </c:pt>
                  <c:pt idx="164">
                    <c:v>0</c:v>
                  </c:pt>
                  <c:pt idx="165">
                    <c:v>1.7999999999999999E-2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0</c:v>
                  </c:pt>
                  <c:pt idx="173">
                    <c:v>0</c:v>
                  </c:pt>
                  <c:pt idx="174">
                    <c:v>0</c:v>
                  </c:pt>
                  <c:pt idx="175">
                    <c:v>0</c:v>
                  </c:pt>
                  <c:pt idx="176">
                    <c:v>0</c:v>
                  </c:pt>
                  <c:pt idx="177">
                    <c:v>0</c:v>
                  </c:pt>
                  <c:pt idx="178">
                    <c:v>0</c:v>
                  </c:pt>
                  <c:pt idx="179">
                    <c:v>2.1999999999999999E-2</c:v>
                  </c:pt>
                  <c:pt idx="180">
                    <c:v>0</c:v>
                  </c:pt>
                  <c:pt idx="181">
                    <c:v>0</c:v>
                  </c:pt>
                  <c:pt idx="182">
                    <c:v>0</c:v>
                  </c:pt>
                  <c:pt idx="183">
                    <c:v>0</c:v>
                  </c:pt>
                  <c:pt idx="184">
                    <c:v>0</c:v>
                  </c:pt>
                  <c:pt idx="185">
                    <c:v>0</c:v>
                  </c:pt>
                  <c:pt idx="186">
                    <c:v>0</c:v>
                  </c:pt>
                  <c:pt idx="187">
                    <c:v>0</c:v>
                  </c:pt>
                  <c:pt idx="188">
                    <c:v>0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0</c:v>
                  </c:pt>
                  <c:pt idx="192">
                    <c:v>1.7999999999999999E-2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0</c:v>
                  </c:pt>
                  <c:pt idx="197">
                    <c:v>0</c:v>
                  </c:pt>
                  <c:pt idx="198">
                    <c:v>0</c:v>
                  </c:pt>
                  <c:pt idx="199">
                    <c:v>0</c:v>
                  </c:pt>
                  <c:pt idx="200">
                    <c:v>0</c:v>
                  </c:pt>
                  <c:pt idx="201">
                    <c:v>0</c:v>
                  </c:pt>
                  <c:pt idx="202">
                    <c:v>0</c:v>
                  </c:pt>
                  <c:pt idx="203">
                    <c:v>0</c:v>
                  </c:pt>
                  <c:pt idx="204">
                    <c:v>0</c:v>
                  </c:pt>
                  <c:pt idx="205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09">
                    <c:v>0</c:v>
                  </c:pt>
                  <c:pt idx="210">
                    <c:v>0</c:v>
                  </c:pt>
                  <c:pt idx="211">
                    <c:v>0</c:v>
                  </c:pt>
                  <c:pt idx="212">
                    <c:v>0</c:v>
                  </c:pt>
                  <c:pt idx="213">
                    <c:v>1.2999999999999999E-2</c:v>
                  </c:pt>
                  <c:pt idx="214">
                    <c:v>0</c:v>
                  </c:pt>
                  <c:pt idx="215">
                    <c:v>0</c:v>
                  </c:pt>
                  <c:pt idx="216">
                    <c:v>0</c:v>
                  </c:pt>
                  <c:pt idx="217">
                    <c:v>0</c:v>
                  </c:pt>
                  <c:pt idx="218">
                    <c:v>0</c:v>
                  </c:pt>
                  <c:pt idx="219">
                    <c:v>0</c:v>
                  </c:pt>
                  <c:pt idx="220">
                    <c:v>0</c:v>
                  </c:pt>
                  <c:pt idx="221">
                    <c:v>0</c:v>
                  </c:pt>
                  <c:pt idx="222">
                    <c:v>0</c:v>
                  </c:pt>
                  <c:pt idx="223">
                    <c:v>0</c:v>
                  </c:pt>
                  <c:pt idx="224">
                    <c:v>0</c:v>
                  </c:pt>
                  <c:pt idx="225">
                    <c:v>0</c:v>
                  </c:pt>
                  <c:pt idx="226">
                    <c:v>0</c:v>
                  </c:pt>
                  <c:pt idx="229">
                    <c:v>0</c:v>
                  </c:pt>
                  <c:pt idx="230">
                    <c:v>0</c:v>
                  </c:pt>
                  <c:pt idx="231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7">
                    <c:v>0</c:v>
                  </c:pt>
                  <c:pt idx="238">
                    <c:v>0</c:v>
                  </c:pt>
                  <c:pt idx="239">
                    <c:v>8.9999999999999993E-3</c:v>
                  </c:pt>
                  <c:pt idx="240">
                    <c:v>0</c:v>
                  </c:pt>
                  <c:pt idx="241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8">
                    <c:v>0</c:v>
                  </c:pt>
                  <c:pt idx="249">
                    <c:v>0</c:v>
                  </c:pt>
                  <c:pt idx="250">
                    <c:v>0</c:v>
                  </c:pt>
                  <c:pt idx="251">
                    <c:v>0</c:v>
                  </c:pt>
                  <c:pt idx="252">
                    <c:v>0</c:v>
                  </c:pt>
                  <c:pt idx="253">
                    <c:v>0</c:v>
                  </c:pt>
                  <c:pt idx="254">
                    <c:v>0</c:v>
                  </c:pt>
                  <c:pt idx="255">
                    <c:v>0</c:v>
                  </c:pt>
                  <c:pt idx="256">
                    <c:v>0</c:v>
                  </c:pt>
                  <c:pt idx="257">
                    <c:v>0</c:v>
                  </c:pt>
                  <c:pt idx="258">
                    <c:v>0</c:v>
                  </c:pt>
                  <c:pt idx="259">
                    <c:v>0</c:v>
                  </c:pt>
                  <c:pt idx="260">
                    <c:v>0</c:v>
                  </c:pt>
                  <c:pt idx="261">
                    <c:v>8.9999999999999993E-3</c:v>
                  </c:pt>
                  <c:pt idx="262">
                    <c:v>0</c:v>
                  </c:pt>
                  <c:pt idx="263">
                    <c:v>0</c:v>
                  </c:pt>
                  <c:pt idx="264">
                    <c:v>0</c:v>
                  </c:pt>
                  <c:pt idx="265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68">
                    <c:v>0</c:v>
                  </c:pt>
                  <c:pt idx="269">
                    <c:v>0</c:v>
                  </c:pt>
                  <c:pt idx="270">
                    <c:v>0</c:v>
                  </c:pt>
                  <c:pt idx="271">
                    <c:v>0</c:v>
                  </c:pt>
                  <c:pt idx="272">
                    <c:v>0</c:v>
                  </c:pt>
                  <c:pt idx="273">
                    <c:v>0</c:v>
                  </c:pt>
                  <c:pt idx="274">
                    <c:v>0</c:v>
                  </c:pt>
                  <c:pt idx="275">
                    <c:v>1.0999999999999999E-2</c:v>
                  </c:pt>
                  <c:pt idx="276">
                    <c:v>0</c:v>
                  </c:pt>
                  <c:pt idx="277">
                    <c:v>0</c:v>
                  </c:pt>
                  <c:pt idx="278">
                    <c:v>0</c:v>
                  </c:pt>
                  <c:pt idx="279">
                    <c:v>0</c:v>
                  </c:pt>
                  <c:pt idx="280">
                    <c:v>0</c:v>
                  </c:pt>
                  <c:pt idx="281">
                    <c:v>0</c:v>
                  </c:pt>
                  <c:pt idx="282">
                    <c:v>0</c:v>
                  </c:pt>
                  <c:pt idx="283">
                    <c:v>0</c:v>
                  </c:pt>
                  <c:pt idx="284">
                    <c:v>0</c:v>
                  </c:pt>
                  <c:pt idx="285">
                    <c:v>0</c:v>
                  </c:pt>
                  <c:pt idx="286">
                    <c:v>0</c:v>
                  </c:pt>
                  <c:pt idx="287">
                    <c:v>0</c:v>
                  </c:pt>
                  <c:pt idx="288">
                    <c:v>1.7999999999999999E-2</c:v>
                  </c:pt>
                  <c:pt idx="289">
                    <c:v>0</c:v>
                  </c:pt>
                  <c:pt idx="290">
                    <c:v>0</c:v>
                  </c:pt>
                  <c:pt idx="291">
                    <c:v>0</c:v>
                  </c:pt>
                  <c:pt idx="292">
                    <c:v>0</c:v>
                  </c:pt>
                  <c:pt idx="293">
                    <c:v>0</c:v>
                  </c:pt>
                  <c:pt idx="295">
                    <c:v>0</c:v>
                  </c:pt>
                  <c:pt idx="297">
                    <c:v>2.5000000000000001E-3</c:v>
                  </c:pt>
                  <c:pt idx="298">
                    <c:v>0</c:v>
                  </c:pt>
                  <c:pt idx="299">
                    <c:v>2.5000000000000001E-3</c:v>
                  </c:pt>
                  <c:pt idx="300">
                    <c:v>1.5E-3</c:v>
                  </c:pt>
                  <c:pt idx="301">
                    <c:v>1E-3</c:v>
                  </c:pt>
                  <c:pt idx="302">
                    <c:v>1E-4</c:v>
                  </c:pt>
                  <c:pt idx="303">
                    <c:v>1.1999999999999999E-3</c:v>
                  </c:pt>
                  <c:pt idx="304">
                    <c:v>4.0000000000000002E-4</c:v>
                  </c:pt>
                  <c:pt idx="305">
                    <c:v>0</c:v>
                  </c:pt>
                  <c:pt idx="306">
                    <c:v>0</c:v>
                  </c:pt>
                  <c:pt idx="307">
                    <c:v>1E-4</c:v>
                  </c:pt>
                  <c:pt idx="308">
                    <c:v>6.9999999999999999E-4</c:v>
                  </c:pt>
                  <c:pt idx="309">
                    <c:v>0</c:v>
                  </c:pt>
                  <c:pt idx="310">
                    <c:v>1E-3</c:v>
                  </c:pt>
                  <c:pt idx="311">
                    <c:v>4.1999999999999997E-3</c:v>
                  </c:pt>
                  <c:pt idx="312">
                    <c:v>2.9999999999999997E-4</c:v>
                  </c:pt>
                  <c:pt idx="313">
                    <c:v>0</c:v>
                  </c:pt>
                  <c:pt idx="314">
                    <c:v>1E-4</c:v>
                  </c:pt>
                  <c:pt idx="315">
                    <c:v>2.0000000000000001E-4</c:v>
                  </c:pt>
                  <c:pt idx="316">
                    <c:v>4.0000000000000002E-4</c:v>
                  </c:pt>
                  <c:pt idx="317">
                    <c:v>2.9999999999999997E-4</c:v>
                  </c:pt>
                  <c:pt idx="318">
                    <c:v>2.8E-3</c:v>
                  </c:pt>
                  <c:pt idx="319">
                    <c:v>1.04E-2</c:v>
                  </c:pt>
                  <c:pt idx="320">
                    <c:v>0</c:v>
                  </c:pt>
                  <c:pt idx="321">
                    <c:v>5.0000000000000001E-4</c:v>
                  </c:pt>
                  <c:pt idx="322">
                    <c:v>5.9999999999999995E-4</c:v>
                  </c:pt>
                  <c:pt idx="323">
                    <c:v>5.0000000000000001E-4</c:v>
                  </c:pt>
                  <c:pt idx="324">
                    <c:v>5.9999999999999995E-4</c:v>
                  </c:pt>
                  <c:pt idx="325">
                    <c:v>5.3E-3</c:v>
                  </c:pt>
                  <c:pt idx="326">
                    <c:v>4.0000000000000002E-4</c:v>
                  </c:pt>
                  <c:pt idx="327">
                    <c:v>5.9999999999999995E-4</c:v>
                  </c:pt>
                  <c:pt idx="328">
                    <c:v>4.0000000000000002E-4</c:v>
                  </c:pt>
                  <c:pt idx="329">
                    <c:v>3.7000000000000002E-3</c:v>
                  </c:pt>
                  <c:pt idx="330">
                    <c:v>8.3000000000000001E-3</c:v>
                  </c:pt>
                  <c:pt idx="331">
                    <c:v>2.0000000000000001E-4</c:v>
                  </c:pt>
                  <c:pt idx="332">
                    <c:v>2.0000000000000001E-4</c:v>
                  </c:pt>
                </c:numCache>
              </c:numRef>
            </c:plus>
            <c:minus>
              <c:numRef>
                <c:f>A!$D$21:$D$996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0.03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2.4E-2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1.9E-2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2.5999999999999999E-2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1.2999999999999999E-2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1.4E-2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1.4E-2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0.02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0.01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1.2999999999999999E-2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0</c:v>
                  </c:pt>
                  <c:pt idx="156">
                    <c:v>0</c:v>
                  </c:pt>
                  <c:pt idx="157">
                    <c:v>0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0</c:v>
                  </c:pt>
                  <c:pt idx="163">
                    <c:v>0</c:v>
                  </c:pt>
                  <c:pt idx="164">
                    <c:v>0</c:v>
                  </c:pt>
                  <c:pt idx="165">
                    <c:v>1.7999999999999999E-2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0</c:v>
                  </c:pt>
                  <c:pt idx="173">
                    <c:v>0</c:v>
                  </c:pt>
                  <c:pt idx="174">
                    <c:v>0</c:v>
                  </c:pt>
                  <c:pt idx="175">
                    <c:v>0</c:v>
                  </c:pt>
                  <c:pt idx="176">
                    <c:v>0</c:v>
                  </c:pt>
                  <c:pt idx="177">
                    <c:v>0</c:v>
                  </c:pt>
                  <c:pt idx="178">
                    <c:v>0</c:v>
                  </c:pt>
                  <c:pt idx="179">
                    <c:v>2.1999999999999999E-2</c:v>
                  </c:pt>
                  <c:pt idx="180">
                    <c:v>0</c:v>
                  </c:pt>
                  <c:pt idx="181">
                    <c:v>0</c:v>
                  </c:pt>
                  <c:pt idx="182">
                    <c:v>0</c:v>
                  </c:pt>
                  <c:pt idx="183">
                    <c:v>0</c:v>
                  </c:pt>
                  <c:pt idx="184">
                    <c:v>0</c:v>
                  </c:pt>
                  <c:pt idx="185">
                    <c:v>0</c:v>
                  </c:pt>
                  <c:pt idx="186">
                    <c:v>0</c:v>
                  </c:pt>
                  <c:pt idx="187">
                    <c:v>0</c:v>
                  </c:pt>
                  <c:pt idx="188">
                    <c:v>0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0</c:v>
                  </c:pt>
                  <c:pt idx="192">
                    <c:v>1.7999999999999999E-2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0</c:v>
                  </c:pt>
                  <c:pt idx="197">
                    <c:v>0</c:v>
                  </c:pt>
                  <c:pt idx="198">
                    <c:v>0</c:v>
                  </c:pt>
                  <c:pt idx="199">
                    <c:v>0</c:v>
                  </c:pt>
                  <c:pt idx="200">
                    <c:v>0</c:v>
                  </c:pt>
                  <c:pt idx="201">
                    <c:v>0</c:v>
                  </c:pt>
                  <c:pt idx="202">
                    <c:v>0</c:v>
                  </c:pt>
                  <c:pt idx="203">
                    <c:v>0</c:v>
                  </c:pt>
                  <c:pt idx="204">
                    <c:v>0</c:v>
                  </c:pt>
                  <c:pt idx="205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09">
                    <c:v>0</c:v>
                  </c:pt>
                  <c:pt idx="210">
                    <c:v>0</c:v>
                  </c:pt>
                  <c:pt idx="211">
                    <c:v>0</c:v>
                  </c:pt>
                  <c:pt idx="212">
                    <c:v>0</c:v>
                  </c:pt>
                  <c:pt idx="213">
                    <c:v>1.2999999999999999E-2</c:v>
                  </c:pt>
                  <c:pt idx="214">
                    <c:v>0</c:v>
                  </c:pt>
                  <c:pt idx="215">
                    <c:v>0</c:v>
                  </c:pt>
                  <c:pt idx="216">
                    <c:v>0</c:v>
                  </c:pt>
                  <c:pt idx="217">
                    <c:v>0</c:v>
                  </c:pt>
                  <c:pt idx="218">
                    <c:v>0</c:v>
                  </c:pt>
                  <c:pt idx="219">
                    <c:v>0</c:v>
                  </c:pt>
                  <c:pt idx="220">
                    <c:v>0</c:v>
                  </c:pt>
                  <c:pt idx="221">
                    <c:v>0</c:v>
                  </c:pt>
                  <c:pt idx="222">
                    <c:v>0</c:v>
                  </c:pt>
                  <c:pt idx="223">
                    <c:v>0</c:v>
                  </c:pt>
                  <c:pt idx="224">
                    <c:v>0</c:v>
                  </c:pt>
                  <c:pt idx="225">
                    <c:v>0</c:v>
                  </c:pt>
                  <c:pt idx="226">
                    <c:v>0</c:v>
                  </c:pt>
                  <c:pt idx="229">
                    <c:v>0</c:v>
                  </c:pt>
                  <c:pt idx="230">
                    <c:v>0</c:v>
                  </c:pt>
                  <c:pt idx="231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7">
                    <c:v>0</c:v>
                  </c:pt>
                  <c:pt idx="238">
                    <c:v>0</c:v>
                  </c:pt>
                  <c:pt idx="239">
                    <c:v>8.9999999999999993E-3</c:v>
                  </c:pt>
                  <c:pt idx="240">
                    <c:v>0</c:v>
                  </c:pt>
                  <c:pt idx="241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8">
                    <c:v>0</c:v>
                  </c:pt>
                  <c:pt idx="249">
                    <c:v>0</c:v>
                  </c:pt>
                  <c:pt idx="250">
                    <c:v>0</c:v>
                  </c:pt>
                  <c:pt idx="251">
                    <c:v>0</c:v>
                  </c:pt>
                  <c:pt idx="252">
                    <c:v>0</c:v>
                  </c:pt>
                  <c:pt idx="253">
                    <c:v>0</c:v>
                  </c:pt>
                  <c:pt idx="254">
                    <c:v>0</c:v>
                  </c:pt>
                  <c:pt idx="255">
                    <c:v>0</c:v>
                  </c:pt>
                  <c:pt idx="256">
                    <c:v>0</c:v>
                  </c:pt>
                  <c:pt idx="257">
                    <c:v>0</c:v>
                  </c:pt>
                  <c:pt idx="258">
                    <c:v>0</c:v>
                  </c:pt>
                  <c:pt idx="259">
                    <c:v>0</c:v>
                  </c:pt>
                  <c:pt idx="260">
                    <c:v>0</c:v>
                  </c:pt>
                  <c:pt idx="261">
                    <c:v>8.9999999999999993E-3</c:v>
                  </c:pt>
                  <c:pt idx="262">
                    <c:v>0</c:v>
                  </c:pt>
                  <c:pt idx="263">
                    <c:v>0</c:v>
                  </c:pt>
                  <c:pt idx="264">
                    <c:v>0</c:v>
                  </c:pt>
                  <c:pt idx="265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68">
                    <c:v>0</c:v>
                  </c:pt>
                  <c:pt idx="269">
                    <c:v>0</c:v>
                  </c:pt>
                  <c:pt idx="270">
                    <c:v>0</c:v>
                  </c:pt>
                  <c:pt idx="271">
                    <c:v>0</c:v>
                  </c:pt>
                  <c:pt idx="272">
                    <c:v>0</c:v>
                  </c:pt>
                  <c:pt idx="273">
                    <c:v>0</c:v>
                  </c:pt>
                  <c:pt idx="274">
                    <c:v>0</c:v>
                  </c:pt>
                  <c:pt idx="275">
                    <c:v>1.0999999999999999E-2</c:v>
                  </c:pt>
                  <c:pt idx="276">
                    <c:v>0</c:v>
                  </c:pt>
                  <c:pt idx="277">
                    <c:v>0</c:v>
                  </c:pt>
                  <c:pt idx="278">
                    <c:v>0</c:v>
                  </c:pt>
                  <c:pt idx="279">
                    <c:v>0</c:v>
                  </c:pt>
                  <c:pt idx="280">
                    <c:v>0</c:v>
                  </c:pt>
                  <c:pt idx="281">
                    <c:v>0</c:v>
                  </c:pt>
                  <c:pt idx="282">
                    <c:v>0</c:v>
                  </c:pt>
                  <c:pt idx="283">
                    <c:v>0</c:v>
                  </c:pt>
                  <c:pt idx="284">
                    <c:v>0</c:v>
                  </c:pt>
                  <c:pt idx="285">
                    <c:v>0</c:v>
                  </c:pt>
                  <c:pt idx="286">
                    <c:v>0</c:v>
                  </c:pt>
                  <c:pt idx="287">
                    <c:v>0</c:v>
                  </c:pt>
                  <c:pt idx="288">
                    <c:v>1.7999999999999999E-2</c:v>
                  </c:pt>
                  <c:pt idx="289">
                    <c:v>0</c:v>
                  </c:pt>
                  <c:pt idx="290">
                    <c:v>0</c:v>
                  </c:pt>
                  <c:pt idx="291">
                    <c:v>0</c:v>
                  </c:pt>
                  <c:pt idx="292">
                    <c:v>0</c:v>
                  </c:pt>
                  <c:pt idx="293">
                    <c:v>0</c:v>
                  </c:pt>
                  <c:pt idx="295">
                    <c:v>0</c:v>
                  </c:pt>
                  <c:pt idx="297">
                    <c:v>2.5000000000000001E-3</c:v>
                  </c:pt>
                  <c:pt idx="298">
                    <c:v>0</c:v>
                  </c:pt>
                  <c:pt idx="299">
                    <c:v>2.5000000000000001E-3</c:v>
                  </c:pt>
                  <c:pt idx="300">
                    <c:v>1.5E-3</c:v>
                  </c:pt>
                  <c:pt idx="301">
                    <c:v>1E-3</c:v>
                  </c:pt>
                  <c:pt idx="302">
                    <c:v>1E-4</c:v>
                  </c:pt>
                  <c:pt idx="303">
                    <c:v>1.1999999999999999E-3</c:v>
                  </c:pt>
                  <c:pt idx="304">
                    <c:v>4.0000000000000002E-4</c:v>
                  </c:pt>
                  <c:pt idx="305">
                    <c:v>0</c:v>
                  </c:pt>
                  <c:pt idx="306">
                    <c:v>0</c:v>
                  </c:pt>
                  <c:pt idx="307">
                    <c:v>1E-4</c:v>
                  </c:pt>
                  <c:pt idx="308">
                    <c:v>6.9999999999999999E-4</c:v>
                  </c:pt>
                  <c:pt idx="309">
                    <c:v>0</c:v>
                  </c:pt>
                  <c:pt idx="310">
                    <c:v>1E-3</c:v>
                  </c:pt>
                  <c:pt idx="311">
                    <c:v>4.1999999999999997E-3</c:v>
                  </c:pt>
                  <c:pt idx="312">
                    <c:v>2.9999999999999997E-4</c:v>
                  </c:pt>
                  <c:pt idx="313">
                    <c:v>0</c:v>
                  </c:pt>
                  <c:pt idx="314">
                    <c:v>1E-4</c:v>
                  </c:pt>
                  <c:pt idx="315">
                    <c:v>2.0000000000000001E-4</c:v>
                  </c:pt>
                  <c:pt idx="316">
                    <c:v>4.0000000000000002E-4</c:v>
                  </c:pt>
                  <c:pt idx="317">
                    <c:v>2.9999999999999997E-4</c:v>
                  </c:pt>
                  <c:pt idx="318">
                    <c:v>2.8E-3</c:v>
                  </c:pt>
                  <c:pt idx="319">
                    <c:v>1.04E-2</c:v>
                  </c:pt>
                  <c:pt idx="320">
                    <c:v>0</c:v>
                  </c:pt>
                  <c:pt idx="321">
                    <c:v>5.0000000000000001E-4</c:v>
                  </c:pt>
                  <c:pt idx="322">
                    <c:v>5.9999999999999995E-4</c:v>
                  </c:pt>
                  <c:pt idx="323">
                    <c:v>5.0000000000000001E-4</c:v>
                  </c:pt>
                  <c:pt idx="324">
                    <c:v>5.9999999999999995E-4</c:v>
                  </c:pt>
                  <c:pt idx="325">
                    <c:v>5.3E-3</c:v>
                  </c:pt>
                  <c:pt idx="326">
                    <c:v>4.0000000000000002E-4</c:v>
                  </c:pt>
                  <c:pt idx="327">
                    <c:v>5.9999999999999995E-4</c:v>
                  </c:pt>
                  <c:pt idx="328">
                    <c:v>4.0000000000000002E-4</c:v>
                  </c:pt>
                  <c:pt idx="329">
                    <c:v>3.7000000000000002E-3</c:v>
                  </c:pt>
                  <c:pt idx="330">
                    <c:v>8.3000000000000001E-3</c:v>
                  </c:pt>
                  <c:pt idx="331">
                    <c:v>2.0000000000000001E-4</c:v>
                  </c:pt>
                  <c:pt idx="33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A!$F$21:$F$996</c:f>
              <c:numCache>
                <c:formatCode>General</c:formatCode>
                <c:ptCount val="976"/>
                <c:pt idx="0">
                  <c:v>-12419</c:v>
                </c:pt>
                <c:pt idx="1">
                  <c:v>-12283</c:v>
                </c:pt>
                <c:pt idx="2">
                  <c:v>-12270.5</c:v>
                </c:pt>
                <c:pt idx="3">
                  <c:v>-12257</c:v>
                </c:pt>
                <c:pt idx="4">
                  <c:v>-12166</c:v>
                </c:pt>
                <c:pt idx="5">
                  <c:v>-12148</c:v>
                </c:pt>
                <c:pt idx="6">
                  <c:v>-12094.5</c:v>
                </c:pt>
                <c:pt idx="7">
                  <c:v>-11932.5</c:v>
                </c:pt>
                <c:pt idx="8">
                  <c:v>-11928</c:v>
                </c:pt>
                <c:pt idx="9">
                  <c:v>-11735</c:v>
                </c:pt>
                <c:pt idx="10">
                  <c:v>-11728</c:v>
                </c:pt>
                <c:pt idx="11">
                  <c:v>-11662.5</c:v>
                </c:pt>
                <c:pt idx="12">
                  <c:v>-11645</c:v>
                </c:pt>
                <c:pt idx="13">
                  <c:v>-11645</c:v>
                </c:pt>
                <c:pt idx="14">
                  <c:v>-11635.5</c:v>
                </c:pt>
                <c:pt idx="15">
                  <c:v>-11629</c:v>
                </c:pt>
                <c:pt idx="16">
                  <c:v>-11615.5</c:v>
                </c:pt>
                <c:pt idx="17">
                  <c:v>-11594.5</c:v>
                </c:pt>
                <c:pt idx="18">
                  <c:v>-11584</c:v>
                </c:pt>
                <c:pt idx="19">
                  <c:v>-11574.5</c:v>
                </c:pt>
                <c:pt idx="20">
                  <c:v>-11561</c:v>
                </c:pt>
                <c:pt idx="21">
                  <c:v>-11559.5</c:v>
                </c:pt>
                <c:pt idx="22">
                  <c:v>-11490</c:v>
                </c:pt>
                <c:pt idx="23">
                  <c:v>-11251</c:v>
                </c:pt>
                <c:pt idx="24">
                  <c:v>-11229.5</c:v>
                </c:pt>
                <c:pt idx="25">
                  <c:v>-10924</c:v>
                </c:pt>
                <c:pt idx="26">
                  <c:v>-10911</c:v>
                </c:pt>
                <c:pt idx="27">
                  <c:v>-10735.5</c:v>
                </c:pt>
                <c:pt idx="28">
                  <c:v>-10614.5</c:v>
                </c:pt>
                <c:pt idx="29">
                  <c:v>-10431</c:v>
                </c:pt>
                <c:pt idx="30">
                  <c:v>-10417</c:v>
                </c:pt>
                <c:pt idx="31">
                  <c:v>-10411.5</c:v>
                </c:pt>
                <c:pt idx="32">
                  <c:v>-10397.5</c:v>
                </c:pt>
                <c:pt idx="33">
                  <c:v>-10377</c:v>
                </c:pt>
                <c:pt idx="34">
                  <c:v>-10369</c:v>
                </c:pt>
                <c:pt idx="35">
                  <c:v>-10236</c:v>
                </c:pt>
                <c:pt idx="36">
                  <c:v>-10235.5</c:v>
                </c:pt>
                <c:pt idx="37">
                  <c:v>-10235</c:v>
                </c:pt>
                <c:pt idx="38">
                  <c:v>-10214.5</c:v>
                </c:pt>
                <c:pt idx="39">
                  <c:v>-10079.5</c:v>
                </c:pt>
                <c:pt idx="40">
                  <c:v>-10018.5</c:v>
                </c:pt>
                <c:pt idx="41">
                  <c:v>-9910.5</c:v>
                </c:pt>
                <c:pt idx="42">
                  <c:v>-9855.5</c:v>
                </c:pt>
                <c:pt idx="43">
                  <c:v>-9791</c:v>
                </c:pt>
                <c:pt idx="44">
                  <c:v>-9629</c:v>
                </c:pt>
                <c:pt idx="45">
                  <c:v>-9572.5</c:v>
                </c:pt>
                <c:pt idx="46">
                  <c:v>-9227</c:v>
                </c:pt>
                <c:pt idx="47">
                  <c:v>-9107</c:v>
                </c:pt>
                <c:pt idx="48">
                  <c:v>-9047</c:v>
                </c:pt>
                <c:pt idx="49">
                  <c:v>-9024</c:v>
                </c:pt>
                <c:pt idx="50">
                  <c:v>-8918</c:v>
                </c:pt>
                <c:pt idx="51">
                  <c:v>-8917.5</c:v>
                </c:pt>
                <c:pt idx="52">
                  <c:v>-8890.5</c:v>
                </c:pt>
                <c:pt idx="53">
                  <c:v>-8849</c:v>
                </c:pt>
                <c:pt idx="54">
                  <c:v>-8701.5</c:v>
                </c:pt>
                <c:pt idx="55">
                  <c:v>-8687</c:v>
                </c:pt>
                <c:pt idx="56">
                  <c:v>-8539</c:v>
                </c:pt>
                <c:pt idx="57">
                  <c:v>-8532</c:v>
                </c:pt>
                <c:pt idx="58">
                  <c:v>-8411</c:v>
                </c:pt>
                <c:pt idx="59">
                  <c:v>-8368.5</c:v>
                </c:pt>
                <c:pt idx="60">
                  <c:v>-8368.5</c:v>
                </c:pt>
                <c:pt idx="61">
                  <c:v>-8296</c:v>
                </c:pt>
                <c:pt idx="62">
                  <c:v>-8228</c:v>
                </c:pt>
                <c:pt idx="63">
                  <c:v>-8228</c:v>
                </c:pt>
                <c:pt idx="64">
                  <c:v>-8227.5</c:v>
                </c:pt>
                <c:pt idx="65">
                  <c:v>-8227.5</c:v>
                </c:pt>
                <c:pt idx="66">
                  <c:v>-8227.5</c:v>
                </c:pt>
                <c:pt idx="67">
                  <c:v>-8227</c:v>
                </c:pt>
                <c:pt idx="68">
                  <c:v>-8227</c:v>
                </c:pt>
                <c:pt idx="69">
                  <c:v>-8215</c:v>
                </c:pt>
                <c:pt idx="70">
                  <c:v>-8215</c:v>
                </c:pt>
                <c:pt idx="71">
                  <c:v>-8207</c:v>
                </c:pt>
                <c:pt idx="72">
                  <c:v>-8187</c:v>
                </c:pt>
                <c:pt idx="73">
                  <c:v>-8187</c:v>
                </c:pt>
                <c:pt idx="74">
                  <c:v>-8173</c:v>
                </c:pt>
                <c:pt idx="75">
                  <c:v>-8173</c:v>
                </c:pt>
                <c:pt idx="76">
                  <c:v>-8173</c:v>
                </c:pt>
                <c:pt idx="77">
                  <c:v>-8159</c:v>
                </c:pt>
                <c:pt idx="78">
                  <c:v>-8159</c:v>
                </c:pt>
                <c:pt idx="79">
                  <c:v>-8159</c:v>
                </c:pt>
                <c:pt idx="80">
                  <c:v>-8063</c:v>
                </c:pt>
                <c:pt idx="81">
                  <c:v>-8044.5</c:v>
                </c:pt>
                <c:pt idx="82">
                  <c:v>-8038.5</c:v>
                </c:pt>
                <c:pt idx="83">
                  <c:v>-8038.5</c:v>
                </c:pt>
                <c:pt idx="84">
                  <c:v>-7996.5</c:v>
                </c:pt>
                <c:pt idx="85">
                  <c:v>-7896</c:v>
                </c:pt>
                <c:pt idx="86">
                  <c:v>-7890</c:v>
                </c:pt>
                <c:pt idx="87">
                  <c:v>-7869.5</c:v>
                </c:pt>
                <c:pt idx="88">
                  <c:v>-7869.5</c:v>
                </c:pt>
                <c:pt idx="89">
                  <c:v>-7680.5</c:v>
                </c:pt>
                <c:pt idx="90">
                  <c:v>-7645</c:v>
                </c:pt>
                <c:pt idx="91">
                  <c:v>-7544.5</c:v>
                </c:pt>
                <c:pt idx="92">
                  <c:v>-7524</c:v>
                </c:pt>
                <c:pt idx="93">
                  <c:v>-7510.5</c:v>
                </c:pt>
                <c:pt idx="94">
                  <c:v>-7462</c:v>
                </c:pt>
                <c:pt idx="95">
                  <c:v>-7399</c:v>
                </c:pt>
                <c:pt idx="96">
                  <c:v>-7389.5</c:v>
                </c:pt>
                <c:pt idx="97">
                  <c:v>-7336</c:v>
                </c:pt>
                <c:pt idx="98">
                  <c:v>-7260</c:v>
                </c:pt>
                <c:pt idx="99">
                  <c:v>-7181</c:v>
                </c:pt>
                <c:pt idx="100">
                  <c:v>-7040</c:v>
                </c:pt>
                <c:pt idx="101">
                  <c:v>-7032</c:v>
                </c:pt>
                <c:pt idx="102">
                  <c:v>-7013</c:v>
                </c:pt>
                <c:pt idx="103">
                  <c:v>-7013</c:v>
                </c:pt>
                <c:pt idx="104">
                  <c:v>-7005</c:v>
                </c:pt>
                <c:pt idx="105">
                  <c:v>-6983.5</c:v>
                </c:pt>
                <c:pt idx="106">
                  <c:v>-6982</c:v>
                </c:pt>
                <c:pt idx="107">
                  <c:v>-6969.5</c:v>
                </c:pt>
                <c:pt idx="108">
                  <c:v>-6963</c:v>
                </c:pt>
                <c:pt idx="109">
                  <c:v>-6822</c:v>
                </c:pt>
                <c:pt idx="110">
                  <c:v>-6810</c:v>
                </c:pt>
                <c:pt idx="111">
                  <c:v>-6794</c:v>
                </c:pt>
                <c:pt idx="112">
                  <c:v>-6667</c:v>
                </c:pt>
                <c:pt idx="113">
                  <c:v>-6641</c:v>
                </c:pt>
                <c:pt idx="114">
                  <c:v>-6519</c:v>
                </c:pt>
                <c:pt idx="115">
                  <c:v>-6519</c:v>
                </c:pt>
                <c:pt idx="116">
                  <c:v>-6362</c:v>
                </c:pt>
                <c:pt idx="117">
                  <c:v>-6343</c:v>
                </c:pt>
                <c:pt idx="118">
                  <c:v>-6343</c:v>
                </c:pt>
                <c:pt idx="119">
                  <c:v>-6203</c:v>
                </c:pt>
                <c:pt idx="120">
                  <c:v>-6190</c:v>
                </c:pt>
                <c:pt idx="121">
                  <c:v>-6189.5</c:v>
                </c:pt>
                <c:pt idx="122">
                  <c:v>-6189</c:v>
                </c:pt>
                <c:pt idx="123">
                  <c:v>-6188</c:v>
                </c:pt>
                <c:pt idx="124">
                  <c:v>-6187.5</c:v>
                </c:pt>
                <c:pt idx="125">
                  <c:v>-6185.5</c:v>
                </c:pt>
                <c:pt idx="126">
                  <c:v>-6174</c:v>
                </c:pt>
                <c:pt idx="127">
                  <c:v>-6124</c:v>
                </c:pt>
                <c:pt idx="128">
                  <c:v>-6118</c:v>
                </c:pt>
                <c:pt idx="129">
                  <c:v>-6097</c:v>
                </c:pt>
                <c:pt idx="130">
                  <c:v>-6019</c:v>
                </c:pt>
                <c:pt idx="131">
                  <c:v>-6012</c:v>
                </c:pt>
                <c:pt idx="132">
                  <c:v>-6005</c:v>
                </c:pt>
                <c:pt idx="133">
                  <c:v>-6005</c:v>
                </c:pt>
                <c:pt idx="134">
                  <c:v>-5999</c:v>
                </c:pt>
                <c:pt idx="135">
                  <c:v>-5998.5</c:v>
                </c:pt>
                <c:pt idx="136">
                  <c:v>-5998</c:v>
                </c:pt>
                <c:pt idx="137">
                  <c:v>-5997.5</c:v>
                </c:pt>
                <c:pt idx="138">
                  <c:v>-5978</c:v>
                </c:pt>
                <c:pt idx="139">
                  <c:v>-5858</c:v>
                </c:pt>
                <c:pt idx="140">
                  <c:v>-5857.5</c:v>
                </c:pt>
                <c:pt idx="141">
                  <c:v>-5845.5</c:v>
                </c:pt>
                <c:pt idx="142">
                  <c:v>-5844.5</c:v>
                </c:pt>
                <c:pt idx="143">
                  <c:v>-5844</c:v>
                </c:pt>
                <c:pt idx="144">
                  <c:v>-5820.5</c:v>
                </c:pt>
                <c:pt idx="145">
                  <c:v>-5820</c:v>
                </c:pt>
                <c:pt idx="146">
                  <c:v>-5787</c:v>
                </c:pt>
                <c:pt idx="147">
                  <c:v>-5720</c:v>
                </c:pt>
                <c:pt idx="148">
                  <c:v>-5675</c:v>
                </c:pt>
                <c:pt idx="149">
                  <c:v>-5668</c:v>
                </c:pt>
                <c:pt idx="150">
                  <c:v>-5660.5</c:v>
                </c:pt>
                <c:pt idx="151">
                  <c:v>-5655</c:v>
                </c:pt>
                <c:pt idx="152">
                  <c:v>-5644.5</c:v>
                </c:pt>
                <c:pt idx="153">
                  <c:v>-5569.5</c:v>
                </c:pt>
                <c:pt idx="154">
                  <c:v>-5489.5</c:v>
                </c:pt>
                <c:pt idx="155">
                  <c:v>-5978</c:v>
                </c:pt>
                <c:pt idx="156">
                  <c:v>-5489.5</c:v>
                </c:pt>
                <c:pt idx="157">
                  <c:v>-5469</c:v>
                </c:pt>
                <c:pt idx="158">
                  <c:v>-5468</c:v>
                </c:pt>
                <c:pt idx="159">
                  <c:v>-5429</c:v>
                </c:pt>
                <c:pt idx="160">
                  <c:v>-5427</c:v>
                </c:pt>
                <c:pt idx="161">
                  <c:v>-5347.5</c:v>
                </c:pt>
                <c:pt idx="162">
                  <c:v>-5329</c:v>
                </c:pt>
                <c:pt idx="163">
                  <c:v>-5327</c:v>
                </c:pt>
                <c:pt idx="164">
                  <c:v>-5280</c:v>
                </c:pt>
                <c:pt idx="165">
                  <c:v>-5274</c:v>
                </c:pt>
                <c:pt idx="166">
                  <c:v>-5186.5</c:v>
                </c:pt>
                <c:pt idx="167">
                  <c:v>-5125</c:v>
                </c:pt>
                <c:pt idx="168">
                  <c:v>-5117</c:v>
                </c:pt>
                <c:pt idx="169">
                  <c:v>-5105</c:v>
                </c:pt>
                <c:pt idx="170">
                  <c:v>-4988.5</c:v>
                </c:pt>
                <c:pt idx="171">
                  <c:v>-4812</c:v>
                </c:pt>
                <c:pt idx="172">
                  <c:v>-4808</c:v>
                </c:pt>
                <c:pt idx="173">
                  <c:v>-4765</c:v>
                </c:pt>
                <c:pt idx="174">
                  <c:v>-4757</c:v>
                </c:pt>
                <c:pt idx="175">
                  <c:v>-4636</c:v>
                </c:pt>
                <c:pt idx="176">
                  <c:v>-4624</c:v>
                </c:pt>
                <c:pt idx="177">
                  <c:v>-4624</c:v>
                </c:pt>
                <c:pt idx="178">
                  <c:v>-4476</c:v>
                </c:pt>
                <c:pt idx="179">
                  <c:v>-4455</c:v>
                </c:pt>
                <c:pt idx="180">
                  <c:v>-4286.5</c:v>
                </c:pt>
                <c:pt idx="181">
                  <c:v>-4272.5</c:v>
                </c:pt>
                <c:pt idx="182">
                  <c:v>-4190.5</c:v>
                </c:pt>
                <c:pt idx="183">
                  <c:v>-4174.5</c:v>
                </c:pt>
                <c:pt idx="184">
                  <c:v>-4160</c:v>
                </c:pt>
                <c:pt idx="185">
                  <c:v>-4090.5</c:v>
                </c:pt>
                <c:pt idx="186">
                  <c:v>-3968</c:v>
                </c:pt>
                <c:pt idx="187">
                  <c:v>-3901</c:v>
                </c:pt>
                <c:pt idx="188">
                  <c:v>-3805</c:v>
                </c:pt>
                <c:pt idx="189">
                  <c:v>-3788</c:v>
                </c:pt>
                <c:pt idx="190">
                  <c:v>-3785.5</c:v>
                </c:pt>
                <c:pt idx="191">
                  <c:v>-3779.5</c:v>
                </c:pt>
                <c:pt idx="192">
                  <c:v>-3683</c:v>
                </c:pt>
                <c:pt idx="193">
                  <c:v>-3612</c:v>
                </c:pt>
                <c:pt idx="194">
                  <c:v>-3585</c:v>
                </c:pt>
                <c:pt idx="195">
                  <c:v>-3585</c:v>
                </c:pt>
                <c:pt idx="196">
                  <c:v>-3584.5</c:v>
                </c:pt>
                <c:pt idx="197">
                  <c:v>-3583</c:v>
                </c:pt>
                <c:pt idx="198">
                  <c:v>-3557</c:v>
                </c:pt>
                <c:pt idx="199">
                  <c:v>-3556</c:v>
                </c:pt>
                <c:pt idx="200">
                  <c:v>-3527</c:v>
                </c:pt>
                <c:pt idx="201">
                  <c:v>-3442</c:v>
                </c:pt>
                <c:pt idx="202">
                  <c:v>-3253</c:v>
                </c:pt>
                <c:pt idx="203">
                  <c:v>-3237</c:v>
                </c:pt>
                <c:pt idx="204">
                  <c:v>-3209</c:v>
                </c:pt>
                <c:pt idx="205">
                  <c:v>-3180</c:v>
                </c:pt>
                <c:pt idx="206">
                  <c:v>-3168</c:v>
                </c:pt>
                <c:pt idx="207">
                  <c:v>-3168</c:v>
                </c:pt>
                <c:pt idx="208">
                  <c:v>-3119</c:v>
                </c:pt>
                <c:pt idx="209">
                  <c:v>-3099</c:v>
                </c:pt>
                <c:pt idx="210">
                  <c:v>-3098</c:v>
                </c:pt>
                <c:pt idx="211">
                  <c:v>-3098</c:v>
                </c:pt>
                <c:pt idx="212">
                  <c:v>-3097</c:v>
                </c:pt>
                <c:pt idx="213">
                  <c:v>-3073</c:v>
                </c:pt>
                <c:pt idx="214">
                  <c:v>-3072</c:v>
                </c:pt>
                <c:pt idx="215">
                  <c:v>-3070.5</c:v>
                </c:pt>
                <c:pt idx="216">
                  <c:v>-3050</c:v>
                </c:pt>
                <c:pt idx="217">
                  <c:v>-3049.5</c:v>
                </c:pt>
                <c:pt idx="218">
                  <c:v>-2978</c:v>
                </c:pt>
                <c:pt idx="219">
                  <c:v>-2977.5</c:v>
                </c:pt>
                <c:pt idx="220">
                  <c:v>-2964.5</c:v>
                </c:pt>
                <c:pt idx="221">
                  <c:v>-2964</c:v>
                </c:pt>
                <c:pt idx="222">
                  <c:v>-2963</c:v>
                </c:pt>
                <c:pt idx="223">
                  <c:v>-2950</c:v>
                </c:pt>
                <c:pt idx="224">
                  <c:v>-2949.5</c:v>
                </c:pt>
                <c:pt idx="225">
                  <c:v>-2949</c:v>
                </c:pt>
                <c:pt idx="226">
                  <c:v>-2937.5</c:v>
                </c:pt>
                <c:pt idx="227">
                  <c:v>-2881</c:v>
                </c:pt>
                <c:pt idx="228">
                  <c:v>-2880.5</c:v>
                </c:pt>
                <c:pt idx="229">
                  <c:v>-2633</c:v>
                </c:pt>
                <c:pt idx="230">
                  <c:v>-2603.5</c:v>
                </c:pt>
                <c:pt idx="231">
                  <c:v>-2590.5</c:v>
                </c:pt>
                <c:pt idx="232">
                  <c:v>-2590</c:v>
                </c:pt>
                <c:pt idx="233">
                  <c:v>-2428</c:v>
                </c:pt>
                <c:pt idx="234">
                  <c:v>-2330.5</c:v>
                </c:pt>
                <c:pt idx="235">
                  <c:v>-2330</c:v>
                </c:pt>
                <c:pt idx="236">
                  <c:v>-2302</c:v>
                </c:pt>
                <c:pt idx="237">
                  <c:v>-2190.5</c:v>
                </c:pt>
                <c:pt idx="238">
                  <c:v>-2168</c:v>
                </c:pt>
                <c:pt idx="239">
                  <c:v>-2121</c:v>
                </c:pt>
                <c:pt idx="240">
                  <c:v>-2084</c:v>
                </c:pt>
                <c:pt idx="241">
                  <c:v>-2083.5</c:v>
                </c:pt>
                <c:pt idx="242">
                  <c:v>-2069.5</c:v>
                </c:pt>
                <c:pt idx="243">
                  <c:v>-2041.5</c:v>
                </c:pt>
                <c:pt idx="244">
                  <c:v>-2029</c:v>
                </c:pt>
                <c:pt idx="245">
                  <c:v>-1914</c:v>
                </c:pt>
                <c:pt idx="246">
                  <c:v>-1900.5</c:v>
                </c:pt>
                <c:pt idx="247">
                  <c:v>-1831.5</c:v>
                </c:pt>
                <c:pt idx="248">
                  <c:v>-1787.5</c:v>
                </c:pt>
                <c:pt idx="249">
                  <c:v>-1752.5</c:v>
                </c:pt>
                <c:pt idx="250">
                  <c:v>-1739</c:v>
                </c:pt>
                <c:pt idx="251">
                  <c:v>-1724.5</c:v>
                </c:pt>
                <c:pt idx="252">
                  <c:v>-1655</c:v>
                </c:pt>
                <c:pt idx="253">
                  <c:v>-1393.5</c:v>
                </c:pt>
                <c:pt idx="254">
                  <c:v>-1393.5</c:v>
                </c:pt>
                <c:pt idx="255">
                  <c:v>-1392.5</c:v>
                </c:pt>
                <c:pt idx="256">
                  <c:v>-1380.5</c:v>
                </c:pt>
                <c:pt idx="257">
                  <c:v>-1380</c:v>
                </c:pt>
                <c:pt idx="258">
                  <c:v>-1380</c:v>
                </c:pt>
                <c:pt idx="259">
                  <c:v>-1338.5</c:v>
                </c:pt>
                <c:pt idx="260">
                  <c:v>-1296</c:v>
                </c:pt>
                <c:pt idx="261">
                  <c:v>-1252</c:v>
                </c:pt>
                <c:pt idx="262">
                  <c:v>-1224.5</c:v>
                </c:pt>
                <c:pt idx="263">
                  <c:v>-1224</c:v>
                </c:pt>
                <c:pt idx="264">
                  <c:v>-1198</c:v>
                </c:pt>
                <c:pt idx="265">
                  <c:v>-1197.5</c:v>
                </c:pt>
                <c:pt idx="266">
                  <c:v>-1091</c:v>
                </c:pt>
                <c:pt idx="267">
                  <c:v>-1077</c:v>
                </c:pt>
                <c:pt idx="268">
                  <c:v>-1049</c:v>
                </c:pt>
                <c:pt idx="269">
                  <c:v>-1007</c:v>
                </c:pt>
                <c:pt idx="270">
                  <c:v>-817.5</c:v>
                </c:pt>
                <c:pt idx="271">
                  <c:v>-789.5</c:v>
                </c:pt>
                <c:pt idx="272">
                  <c:v>-731</c:v>
                </c:pt>
                <c:pt idx="273">
                  <c:v>-724.5</c:v>
                </c:pt>
                <c:pt idx="274">
                  <c:v>-690</c:v>
                </c:pt>
                <c:pt idx="275">
                  <c:v>-556</c:v>
                </c:pt>
                <c:pt idx="276">
                  <c:v>-535.5</c:v>
                </c:pt>
                <c:pt idx="277">
                  <c:v>-535</c:v>
                </c:pt>
                <c:pt idx="278">
                  <c:v>-506.5</c:v>
                </c:pt>
                <c:pt idx="279">
                  <c:v>-393.5</c:v>
                </c:pt>
                <c:pt idx="280">
                  <c:v>-387</c:v>
                </c:pt>
                <c:pt idx="281">
                  <c:v>-386.5</c:v>
                </c:pt>
                <c:pt idx="282">
                  <c:v>-373</c:v>
                </c:pt>
                <c:pt idx="283">
                  <c:v>-359</c:v>
                </c:pt>
                <c:pt idx="284">
                  <c:v>-203.5</c:v>
                </c:pt>
                <c:pt idx="285">
                  <c:v>-191.5</c:v>
                </c:pt>
                <c:pt idx="286">
                  <c:v>-191</c:v>
                </c:pt>
                <c:pt idx="287">
                  <c:v>-190</c:v>
                </c:pt>
                <c:pt idx="288">
                  <c:v>-75</c:v>
                </c:pt>
                <c:pt idx="289">
                  <c:v>-41.5</c:v>
                </c:pt>
                <c:pt idx="290">
                  <c:v>-36</c:v>
                </c:pt>
                <c:pt idx="291">
                  <c:v>0</c:v>
                </c:pt>
                <c:pt idx="292">
                  <c:v>12.5</c:v>
                </c:pt>
                <c:pt idx="293">
                  <c:v>168</c:v>
                </c:pt>
                <c:pt idx="294">
                  <c:v>1683</c:v>
                </c:pt>
                <c:pt idx="295">
                  <c:v>1858</c:v>
                </c:pt>
                <c:pt idx="296">
                  <c:v>1858.5</c:v>
                </c:pt>
                <c:pt idx="297">
                  <c:v>2210</c:v>
                </c:pt>
                <c:pt idx="298">
                  <c:v>2210</c:v>
                </c:pt>
                <c:pt idx="299">
                  <c:v>2216</c:v>
                </c:pt>
                <c:pt idx="300">
                  <c:v>2358</c:v>
                </c:pt>
                <c:pt idx="301">
                  <c:v>2358.5</c:v>
                </c:pt>
                <c:pt idx="302">
                  <c:v>5274</c:v>
                </c:pt>
                <c:pt idx="303">
                  <c:v>5489.5</c:v>
                </c:pt>
                <c:pt idx="304">
                  <c:v>5670</c:v>
                </c:pt>
                <c:pt idx="305">
                  <c:v>5933</c:v>
                </c:pt>
                <c:pt idx="306">
                  <c:v>5934</c:v>
                </c:pt>
                <c:pt idx="307">
                  <c:v>5934</c:v>
                </c:pt>
                <c:pt idx="308">
                  <c:v>5957</c:v>
                </c:pt>
                <c:pt idx="309">
                  <c:v>5961.5</c:v>
                </c:pt>
                <c:pt idx="310">
                  <c:v>5990</c:v>
                </c:pt>
                <c:pt idx="311">
                  <c:v>5990.5</c:v>
                </c:pt>
                <c:pt idx="312">
                  <c:v>6089</c:v>
                </c:pt>
                <c:pt idx="313">
                  <c:v>6109.5</c:v>
                </c:pt>
                <c:pt idx="314">
                  <c:v>6110</c:v>
                </c:pt>
                <c:pt idx="315">
                  <c:v>6110.5</c:v>
                </c:pt>
                <c:pt idx="316">
                  <c:v>6137</c:v>
                </c:pt>
                <c:pt idx="317">
                  <c:v>6137</c:v>
                </c:pt>
                <c:pt idx="318">
                  <c:v>6279.5</c:v>
                </c:pt>
                <c:pt idx="319">
                  <c:v>6427</c:v>
                </c:pt>
                <c:pt idx="320">
                  <c:v>6635</c:v>
                </c:pt>
                <c:pt idx="321">
                  <c:v>6646.5</c:v>
                </c:pt>
                <c:pt idx="322">
                  <c:v>6757</c:v>
                </c:pt>
                <c:pt idx="323">
                  <c:v>6757</c:v>
                </c:pt>
                <c:pt idx="324">
                  <c:v>6805.5</c:v>
                </c:pt>
                <c:pt idx="325">
                  <c:v>6947.5</c:v>
                </c:pt>
                <c:pt idx="326">
                  <c:v>6961</c:v>
                </c:pt>
                <c:pt idx="327">
                  <c:v>6961</c:v>
                </c:pt>
                <c:pt idx="328">
                  <c:v>6961</c:v>
                </c:pt>
                <c:pt idx="329">
                  <c:v>7151</c:v>
                </c:pt>
                <c:pt idx="330">
                  <c:v>7152</c:v>
                </c:pt>
                <c:pt idx="331">
                  <c:v>7264</c:v>
                </c:pt>
                <c:pt idx="332">
                  <c:v>7355</c:v>
                </c:pt>
              </c:numCache>
            </c:numRef>
          </c:xVal>
          <c:yVal>
            <c:numRef>
              <c:f>A!$I$21:$I$996</c:f>
              <c:numCache>
                <c:formatCode>General</c:formatCode>
                <c:ptCount val="976"/>
                <c:pt idx="0">
                  <c:v>0.19101700000283017</c:v>
                </c:pt>
                <c:pt idx="1">
                  <c:v>-2.5830999997197068E-2</c:v>
                </c:pt>
                <c:pt idx="2">
                  <c:v>0.1306315000019822</c:v>
                </c:pt>
                <c:pt idx="3">
                  <c:v>0.20405100000425591</c:v>
                </c:pt>
                <c:pt idx="4">
                  <c:v>0.1071380000012141</c:v>
                </c:pt>
                <c:pt idx="5">
                  <c:v>-9.6359999988635536E-3</c:v>
                </c:pt>
                <c:pt idx="6">
                  <c:v>8.3063500002026558E-2</c:v>
                </c:pt>
                <c:pt idx="7">
                  <c:v>0.14609750000090571</c:v>
                </c:pt>
                <c:pt idx="8">
                  <c:v>0.13190400000166846</c:v>
                </c:pt>
                <c:pt idx="9">
                  <c:v>1.3605000000097789E-2</c:v>
                </c:pt>
                <c:pt idx="10">
                  <c:v>4.3040000018663704E-3</c:v>
                </c:pt>
                <c:pt idx="11">
                  <c:v>-3.1512499997916166E-2</c:v>
                </c:pt>
                <c:pt idx="12">
                  <c:v>8.3735000003798632E-2</c:v>
                </c:pt>
                <c:pt idx="13">
                  <c:v>9.0735000001586741E-2</c:v>
                </c:pt>
                <c:pt idx="14">
                  <c:v>4.5326500003284309E-2</c:v>
                </c:pt>
                <c:pt idx="15">
                  <c:v>0.12004700000034063</c:v>
                </c:pt>
                <c:pt idx="16">
                  <c:v>5.0466500004404224E-2</c:v>
                </c:pt>
                <c:pt idx="17">
                  <c:v>0.14656350000223028</c:v>
                </c:pt>
                <c:pt idx="18">
                  <c:v>0.14911200000278768</c:v>
                </c:pt>
                <c:pt idx="19">
                  <c:v>0.22870350000448525</c:v>
                </c:pt>
                <c:pt idx="20">
                  <c:v>0.22612300000037067</c:v>
                </c:pt>
                <c:pt idx="21">
                  <c:v>1.7058500001439825E-2</c:v>
                </c:pt>
                <c:pt idx="22">
                  <c:v>9.7070000003441237E-2</c:v>
                </c:pt>
                <c:pt idx="23">
                  <c:v>0.25779300000431249</c:v>
                </c:pt>
                <c:pt idx="24">
                  <c:v>0.13886850000199047</c:v>
                </c:pt>
                <c:pt idx="25">
                  <c:v>-7.0267999999487074E-2</c:v>
                </c:pt>
                <c:pt idx="26">
                  <c:v>0.10517300000356045</c:v>
                </c:pt>
                <c:pt idx="27">
                  <c:v>-4.373499996290775E-3</c:v>
                </c:pt>
                <c:pt idx="28">
                  <c:v>0.14042350000090664</c:v>
                </c:pt>
                <c:pt idx="29">
                  <c:v>5.9532999999646563E-2</c:v>
                </c:pt>
                <c:pt idx="30">
                  <c:v>-8.0689999958849512E-3</c:v>
                </c:pt>
                <c:pt idx="31">
                  <c:v>0.10069450000082725</c:v>
                </c:pt>
                <c:pt idx="32">
                  <c:v>3.9092500002880115E-2</c:v>
                </c:pt>
                <c:pt idx="33">
                  <c:v>3.0211000001145294E-2</c:v>
                </c:pt>
                <c:pt idx="34">
                  <c:v>-8.2132999996247236E-2</c:v>
                </c:pt>
                <c:pt idx="35">
                  <c:v>0.19914799999969546</c:v>
                </c:pt>
                <c:pt idx="36">
                  <c:v>7.4126499999692896E-2</c:v>
                </c:pt>
                <c:pt idx="37">
                  <c:v>1.8105000002833549E-2</c:v>
                </c:pt>
                <c:pt idx="38">
                  <c:v>8.222350000141887E-2</c:v>
                </c:pt>
                <c:pt idx="39">
                  <c:v>-1.9581499997002538E-2</c:v>
                </c:pt>
                <c:pt idx="40">
                  <c:v>0.1347955000019283</c:v>
                </c:pt>
                <c:pt idx="41">
                  <c:v>4.151500001171371E-3</c:v>
                </c:pt>
                <c:pt idx="42">
                  <c:v>3.0786500003159745E-2</c:v>
                </c:pt>
                <c:pt idx="43">
                  <c:v>0.16101300000445917</c:v>
                </c:pt>
                <c:pt idx="44">
                  <c:v>0.13504700000339653</c:v>
                </c:pt>
                <c:pt idx="45">
                  <c:v>-1.4382499997736886E-2</c:v>
                </c:pt>
                <c:pt idx="46">
                  <c:v>-3.2239000000117812E-2</c:v>
                </c:pt>
                <c:pt idx="47">
                  <c:v>-7.3989999982586596E-3</c:v>
                </c:pt>
                <c:pt idx="48">
                  <c:v>6.3021000001754146E-2</c:v>
                </c:pt>
                <c:pt idx="49">
                  <c:v>-6.9679999978689011E-3</c:v>
                </c:pt>
                <c:pt idx="50">
                  <c:v>0.12447400000382913</c:v>
                </c:pt>
                <c:pt idx="51">
                  <c:v>-3.4547499995824182E-2</c:v>
                </c:pt>
                <c:pt idx="52">
                  <c:v>0.16629150000517257</c:v>
                </c:pt>
                <c:pt idx="53">
                  <c:v>0.19150700000318466</c:v>
                </c:pt>
                <c:pt idx="54">
                  <c:v>0.12616450000132318</c:v>
                </c:pt>
                <c:pt idx="55">
                  <c:v>5.4541000001336215E-2</c:v>
                </c:pt>
                <c:pt idx="56">
                  <c:v>0.1011770000004617</c:v>
                </c:pt>
                <c:pt idx="57">
                  <c:v>5.487600000196835E-2</c:v>
                </c:pt>
                <c:pt idx="58">
                  <c:v>0.11867300000085379</c:v>
                </c:pt>
                <c:pt idx="59">
                  <c:v>-4.5154499999625841E-2</c:v>
                </c:pt>
                <c:pt idx="60">
                  <c:v>-4.1544999985489994E-3</c:v>
                </c:pt>
                <c:pt idx="61">
                  <c:v>5.1728000002185581E-2</c:v>
                </c:pt>
                <c:pt idx="62">
                  <c:v>4.0804000003845431E-2</c:v>
                </c:pt>
                <c:pt idx="63">
                  <c:v>8.2804000001488021E-2</c:v>
                </c:pt>
                <c:pt idx="64">
                  <c:v>2.1782500003610039E-2</c:v>
                </c:pt>
                <c:pt idx="65">
                  <c:v>6.3782500004890608E-2</c:v>
                </c:pt>
                <c:pt idx="66">
                  <c:v>8.6782500002300367E-2</c:v>
                </c:pt>
                <c:pt idx="67">
                  <c:v>-1.3238999996247003E-2</c:v>
                </c:pt>
                <c:pt idx="68">
                  <c:v>9.761000004800735E-3</c:v>
                </c:pt>
                <c:pt idx="69">
                  <c:v>8.7245000002440065E-2</c:v>
                </c:pt>
                <c:pt idx="70">
                  <c:v>0.13524500000130502</c:v>
                </c:pt>
                <c:pt idx="71">
                  <c:v>2.6901000004727393E-2</c:v>
                </c:pt>
                <c:pt idx="72">
                  <c:v>8.2041000001481734E-2</c:v>
                </c:pt>
                <c:pt idx="73">
                  <c:v>0.12304100000255858</c:v>
                </c:pt>
                <c:pt idx="74">
                  <c:v>-3.5609999977168627E-3</c:v>
                </c:pt>
                <c:pt idx="75">
                  <c:v>3.7438999999722E-2</c:v>
                </c:pt>
                <c:pt idx="76">
                  <c:v>8.0439000001206296E-2</c:v>
                </c:pt>
                <c:pt idx="77">
                  <c:v>2.0837000000028638E-2</c:v>
                </c:pt>
                <c:pt idx="78">
                  <c:v>6.7836999998689862E-2</c:v>
                </c:pt>
                <c:pt idx="79">
                  <c:v>0.11383700000078534</c:v>
                </c:pt>
                <c:pt idx="80">
                  <c:v>5.5709000000206288E-2</c:v>
                </c:pt>
                <c:pt idx="81">
                  <c:v>2.913500000431668E-3</c:v>
                </c:pt>
                <c:pt idx="82">
                  <c:v>7.4655500004155328E-2</c:v>
                </c:pt>
                <c:pt idx="83">
                  <c:v>0.11865550000220537</c:v>
                </c:pt>
                <c:pt idx="84">
                  <c:v>-1.8150499996409053E-2</c:v>
                </c:pt>
                <c:pt idx="85">
                  <c:v>-6.7471999998815591E-2</c:v>
                </c:pt>
                <c:pt idx="86">
                  <c:v>7.4270000000979053E-2</c:v>
                </c:pt>
                <c:pt idx="87">
                  <c:v>7.2388500000670319E-2</c:v>
                </c:pt>
                <c:pt idx="88">
                  <c:v>0.11338850000174716</c:v>
                </c:pt>
                <c:pt idx="89">
                  <c:v>0.13926150000042981</c:v>
                </c:pt>
                <c:pt idx="90">
                  <c:v>5.3735000001324806E-2</c:v>
                </c:pt>
                <c:pt idx="91">
                  <c:v>9.4135000035748817E-3</c:v>
                </c:pt>
                <c:pt idx="92">
                  <c:v>-6.7467999997461447E-2</c:v>
                </c:pt>
                <c:pt idx="93">
                  <c:v>4.3951499999820953E-2</c:v>
                </c:pt>
                <c:pt idx="94">
                  <c:v>1.8866000002162764E-2</c:v>
                </c:pt>
                <c:pt idx="95">
                  <c:v>2.7157000000443077E-2</c:v>
                </c:pt>
                <c:pt idx="96">
                  <c:v>2.9748500001005596E-2</c:v>
                </c:pt>
                <c:pt idx="97">
                  <c:v>3.0448000001342734E-2</c:v>
                </c:pt>
                <c:pt idx="98">
                  <c:v>4.2180000000371365E-2</c:v>
                </c:pt>
                <c:pt idx="99">
                  <c:v>7.8300000313902274E-4</c:v>
                </c:pt>
                <c:pt idx="100">
                  <c:v>0.12071999999898253</c:v>
                </c:pt>
                <c:pt idx="101">
                  <c:v>-4.3623999998089857E-2</c:v>
                </c:pt>
                <c:pt idx="102">
                  <c:v>3.4559000003355322E-2</c:v>
                </c:pt>
                <c:pt idx="103">
                  <c:v>9.2559000000619562E-2</c:v>
                </c:pt>
                <c:pt idx="104">
                  <c:v>-2.8785000002244487E-2</c:v>
                </c:pt>
                <c:pt idx="105">
                  <c:v>7.5290500004484784E-2</c:v>
                </c:pt>
                <c:pt idx="106">
                  <c:v>8.0226000001857756E-2</c:v>
                </c:pt>
                <c:pt idx="107">
                  <c:v>7.1688500000163913E-2</c:v>
                </c:pt>
                <c:pt idx="108">
                  <c:v>0.11840899999879184</c:v>
                </c:pt>
                <c:pt idx="109">
                  <c:v>2.0346000001154607E-2</c:v>
                </c:pt>
                <c:pt idx="110">
                  <c:v>0.11783000000286847</c:v>
                </c:pt>
                <c:pt idx="111">
                  <c:v>0.152142000002641</c:v>
                </c:pt>
                <c:pt idx="112">
                  <c:v>0.1016810000037367</c:v>
                </c:pt>
                <c:pt idx="113">
                  <c:v>6.0563000002730405E-2</c:v>
                </c:pt>
                <c:pt idx="114">
                  <c:v>-4.9682999997457955E-2</c:v>
                </c:pt>
                <c:pt idx="115">
                  <c:v>2.1317000002454733E-2</c:v>
                </c:pt>
                <c:pt idx="116">
                  <c:v>7.2565999998914776E-2</c:v>
                </c:pt>
                <c:pt idx="117">
                  <c:v>0.1167490000007092</c:v>
                </c:pt>
                <c:pt idx="118">
                  <c:v>0.13874900000155321</c:v>
                </c:pt>
                <c:pt idx="119">
                  <c:v>2.5729000004503177E-2</c:v>
                </c:pt>
                <c:pt idx="120">
                  <c:v>3.9170000000012806E-2</c:v>
                </c:pt>
                <c:pt idx="121">
                  <c:v>1.814849999936996E-2</c:v>
                </c:pt>
                <c:pt idx="122">
                  <c:v>1.7126999999163672E-2</c:v>
                </c:pt>
                <c:pt idx="123">
                  <c:v>-1.491600000008475E-2</c:v>
                </c:pt>
                <c:pt idx="124">
                  <c:v>-4.5937499999126885E-2</c:v>
                </c:pt>
                <c:pt idx="125">
                  <c:v>-1.2023499999486376E-2</c:v>
                </c:pt>
                <c:pt idx="126">
                  <c:v>6.4820000006875489E-3</c:v>
                </c:pt>
                <c:pt idx="127">
                  <c:v>2.3320000036619604E-3</c:v>
                </c:pt>
                <c:pt idx="128">
                  <c:v>0.10507400000278722</c:v>
                </c:pt>
                <c:pt idx="129">
                  <c:v>2.6171000001340872E-2</c:v>
                </c:pt>
                <c:pt idx="130">
                  <c:v>6.3816999998380197E-2</c:v>
                </c:pt>
                <c:pt idx="131">
                  <c:v>-3.4483999999793014E-2</c:v>
                </c:pt>
                <c:pt idx="132">
                  <c:v>1.5215000003081514E-2</c:v>
                </c:pt>
                <c:pt idx="133">
                  <c:v>2.1215000000665896E-2</c:v>
                </c:pt>
                <c:pt idx="134">
                  <c:v>0.13995700000305078</c:v>
                </c:pt>
                <c:pt idx="135">
                  <c:v>4.7935500002495246E-2</c:v>
                </c:pt>
                <c:pt idx="136">
                  <c:v>3.6914000003889669E-2</c:v>
                </c:pt>
                <c:pt idx="137">
                  <c:v>-4.1074999971897341E-3</c:v>
                </c:pt>
                <c:pt idx="138">
                  <c:v>6.605400000262307E-2</c:v>
                </c:pt>
                <c:pt idx="139">
                  <c:v>1.0894000002735993E-2</c:v>
                </c:pt>
                <c:pt idx="140">
                  <c:v>9.8725000025297049E-3</c:v>
                </c:pt>
                <c:pt idx="141">
                  <c:v>8.5356499999761581E-2</c:v>
                </c:pt>
                <c:pt idx="142">
                  <c:v>3.3313500000076601E-2</c:v>
                </c:pt>
                <c:pt idx="143">
                  <c:v>2.2292000001471024E-2</c:v>
                </c:pt>
                <c:pt idx="144">
                  <c:v>-1.1718499998096377E-2</c:v>
                </c:pt>
                <c:pt idx="145">
                  <c:v>-4.1739999996934785E-2</c:v>
                </c:pt>
                <c:pt idx="146">
                  <c:v>8.0841000002692454E-2</c:v>
                </c:pt>
                <c:pt idx="147">
                  <c:v>2.6959999999235151E-2</c:v>
                </c:pt>
                <c:pt idx="148">
                  <c:v>5.7024999998247949E-2</c:v>
                </c:pt>
                <c:pt idx="149">
                  <c:v>2.7240000017627608E-3</c:v>
                </c:pt>
                <c:pt idx="150">
                  <c:v>2.7401500003179535E-2</c:v>
                </c:pt>
                <c:pt idx="151">
                  <c:v>6.6165000003820751E-2</c:v>
                </c:pt>
                <c:pt idx="152">
                  <c:v>-2.2864999991725199E-3</c:v>
                </c:pt>
                <c:pt idx="153">
                  <c:v>-2.851149999696645E-2</c:v>
                </c:pt>
                <c:pt idx="154">
                  <c:v>4.0048500002740184E-2</c:v>
                </c:pt>
                <c:pt idx="156">
                  <c:v>8.2048500000382774E-2</c:v>
                </c:pt>
                <c:pt idx="157">
                  <c:v>-6.083299999954761E-2</c:v>
                </c:pt>
                <c:pt idx="158">
                  <c:v>-5.3875999998126645E-2</c:v>
                </c:pt>
                <c:pt idx="159">
                  <c:v>0.14344700000219746</c:v>
                </c:pt>
                <c:pt idx="160">
                  <c:v>-2.5638999999500811E-2</c:v>
                </c:pt>
                <c:pt idx="161">
                  <c:v>-3.6057499997696141E-2</c:v>
                </c:pt>
                <c:pt idx="162">
                  <c:v>-2.9853000000002794E-2</c:v>
                </c:pt>
                <c:pt idx="163">
                  <c:v>5.5060999999113847E-2</c:v>
                </c:pt>
                <c:pt idx="164">
                  <c:v>7.0040000002336456E-2</c:v>
                </c:pt>
                <c:pt idx="165">
                  <c:v>7.8200000280048698E-4</c:v>
                </c:pt>
                <c:pt idx="166">
                  <c:v>7.8019500000664266E-2</c:v>
                </c:pt>
                <c:pt idx="167">
                  <c:v>-2.5624999998399289E-2</c:v>
                </c:pt>
                <c:pt idx="168">
                  <c:v>-1.5969000000040978E-2</c:v>
                </c:pt>
                <c:pt idx="169">
                  <c:v>-2.2484999997686828E-2</c:v>
                </c:pt>
                <c:pt idx="170">
                  <c:v>-5.7494500000757398E-2</c:v>
                </c:pt>
                <c:pt idx="171">
                  <c:v>-0.13508400000137044</c:v>
                </c:pt>
                <c:pt idx="172">
                  <c:v>3.7440000014612451E-3</c:v>
                </c:pt>
                <c:pt idx="173">
                  <c:v>-8.1104999997478444E-2</c:v>
                </c:pt>
                <c:pt idx="174">
                  <c:v>2.551000001403736E-3</c:v>
                </c:pt>
                <c:pt idx="175">
                  <c:v>-0.11265199999979814</c:v>
                </c:pt>
                <c:pt idx="176">
                  <c:v>-2.4167999996279832E-2</c:v>
                </c:pt>
                <c:pt idx="177">
                  <c:v>-1.0167999997065635E-2</c:v>
                </c:pt>
                <c:pt idx="178">
                  <c:v>4.6468000000459142E-2</c:v>
                </c:pt>
                <c:pt idx="179">
                  <c:v>-1.4349999983096495E-3</c:v>
                </c:pt>
                <c:pt idx="180">
                  <c:v>0.1293195000034757</c:v>
                </c:pt>
                <c:pt idx="181">
                  <c:v>3.8717499999620486E-2</c:v>
                </c:pt>
                <c:pt idx="182">
                  <c:v>7.4191500003507826E-2</c:v>
                </c:pt>
                <c:pt idx="183">
                  <c:v>-4.8496499999600928E-2</c:v>
                </c:pt>
                <c:pt idx="184">
                  <c:v>1.1879999998200219E-2</c:v>
                </c:pt>
                <c:pt idx="185">
                  <c:v>8.1891499998164363E-2</c:v>
                </c:pt>
                <c:pt idx="186">
                  <c:v>2.8624000005947892E-2</c:v>
                </c:pt>
                <c:pt idx="187">
                  <c:v>1.7430000007152557E-3</c:v>
                </c:pt>
                <c:pt idx="188">
                  <c:v>-0.14238499999919441</c:v>
                </c:pt>
                <c:pt idx="189">
                  <c:v>-2.8116000001318753E-2</c:v>
                </c:pt>
                <c:pt idx="190">
                  <c:v>1.6776500000560191E-2</c:v>
                </c:pt>
                <c:pt idx="191">
                  <c:v>0.12851850000151899</c:v>
                </c:pt>
                <c:pt idx="192">
                  <c:v>-1.6309999991790392E-3</c:v>
                </c:pt>
                <c:pt idx="193">
                  <c:v>0.11331600000266917</c:v>
                </c:pt>
                <c:pt idx="194">
                  <c:v>-2.2844999992230441E-2</c:v>
                </c:pt>
                <c:pt idx="195">
                  <c:v>-1.0844999997061677E-2</c:v>
                </c:pt>
                <c:pt idx="196">
                  <c:v>-3.8664999956381507E-3</c:v>
                </c:pt>
                <c:pt idx="197">
                  <c:v>6.0689999954774976E-3</c:v>
                </c:pt>
                <c:pt idx="198">
                  <c:v>-1.0048999996797647E-2</c:v>
                </c:pt>
                <c:pt idx="199">
                  <c:v>6.4908000000286847E-2</c:v>
                </c:pt>
                <c:pt idx="200">
                  <c:v>-7.333900000230642E-2</c:v>
                </c:pt>
                <c:pt idx="201">
                  <c:v>-3.1993999997212086E-2</c:v>
                </c:pt>
                <c:pt idx="202">
                  <c:v>5.8879000003798865E-2</c:v>
                </c:pt>
                <c:pt idx="203">
                  <c:v>-1.3809000003675465E-2</c:v>
                </c:pt>
                <c:pt idx="204">
                  <c:v>5.2987000002758577E-2</c:v>
                </c:pt>
                <c:pt idx="205">
                  <c:v>-9.1260000001057051E-2</c:v>
                </c:pt>
                <c:pt idx="206">
                  <c:v>7.4224000003596302E-2</c:v>
                </c:pt>
                <c:pt idx="207">
                  <c:v>0.1092239999998128</c:v>
                </c:pt>
                <c:pt idx="208">
                  <c:v>-3.4883000000263564E-2</c:v>
                </c:pt>
                <c:pt idx="209">
                  <c:v>8.4257000002253335E-2</c:v>
                </c:pt>
                <c:pt idx="210">
                  <c:v>-8.7859999985084869E-3</c:v>
                </c:pt>
                <c:pt idx="211">
                  <c:v>1.2214000002131797E-2</c:v>
                </c:pt>
                <c:pt idx="212">
                  <c:v>-5.2829000000201631E-2</c:v>
                </c:pt>
                <c:pt idx="213">
                  <c:v>2.0139000000199303E-2</c:v>
                </c:pt>
                <c:pt idx="214">
                  <c:v>0.14909600000100909</c:v>
                </c:pt>
                <c:pt idx="215">
                  <c:v>-4.3968499994662125E-2</c:v>
                </c:pt>
                <c:pt idx="216">
                  <c:v>2.4149999997462146E-2</c:v>
                </c:pt>
                <c:pt idx="217">
                  <c:v>3.1285000004572794E-3</c:v>
                </c:pt>
                <c:pt idx="218">
                  <c:v>4.7053999995114282E-2</c:v>
                </c:pt>
                <c:pt idx="219">
                  <c:v>-5.3967500003636815E-2</c:v>
                </c:pt>
                <c:pt idx="220">
                  <c:v>9.9473499998566695E-2</c:v>
                </c:pt>
                <c:pt idx="221">
                  <c:v>1.8452000003890134E-2</c:v>
                </c:pt>
                <c:pt idx="222">
                  <c:v>-7.3591000000305939E-2</c:v>
                </c:pt>
                <c:pt idx="223">
                  <c:v>9.9850000005972106E-2</c:v>
                </c:pt>
                <c:pt idx="224">
                  <c:v>-1.1171499994816259E-2</c:v>
                </c:pt>
                <c:pt idx="225">
                  <c:v>2.7807000005850568E-2</c:v>
                </c:pt>
                <c:pt idx="226">
                  <c:v>0.26431250000314321</c:v>
                </c:pt>
                <c:pt idx="227">
                  <c:v>4.8830000014277175E-3</c:v>
                </c:pt>
                <c:pt idx="228">
                  <c:v>1.1861500002851244E-2</c:v>
                </c:pt>
                <c:pt idx="229">
                  <c:v>9.2218999998294748E-2</c:v>
                </c:pt>
                <c:pt idx="230">
                  <c:v>-3.8049499999033287E-2</c:v>
                </c:pt>
                <c:pt idx="231">
                  <c:v>-1.1608500004513189E-2</c:v>
                </c:pt>
                <c:pt idx="232">
                  <c:v>-4.1629999999713618E-2</c:v>
                </c:pt>
                <c:pt idx="233">
                  <c:v>-9.5959999962360598E-3</c:v>
                </c:pt>
                <c:pt idx="234">
                  <c:v>5.7211499995901249E-2</c:v>
                </c:pt>
                <c:pt idx="235">
                  <c:v>-1.8100000015692785E-3</c:v>
                </c:pt>
                <c:pt idx="236">
                  <c:v>-1.2013999999908265E-2</c:v>
                </c:pt>
                <c:pt idx="237">
                  <c:v>2.8191500001412351E-2</c:v>
                </c:pt>
                <c:pt idx="238">
                  <c:v>-8.6775999996461906E-2</c:v>
                </c:pt>
                <c:pt idx="239">
                  <c:v>9.2029999941587448E-3</c:v>
                </c:pt>
                <c:pt idx="240">
                  <c:v>3.3612000006542075E-2</c:v>
                </c:pt>
                <c:pt idx="241">
                  <c:v>3.8590500007558148E-2</c:v>
                </c:pt>
                <c:pt idx="242">
                  <c:v>2.2988500000792556E-2</c:v>
                </c:pt>
                <c:pt idx="243">
                  <c:v>3.3784500003093854E-2</c:v>
                </c:pt>
                <c:pt idx="244">
                  <c:v>8.7246999995841179E-2</c:v>
                </c:pt>
                <c:pt idx="245">
                  <c:v>-8.6979999978211708E-3</c:v>
                </c:pt>
                <c:pt idx="246">
                  <c:v>-1.0278499998094048E-2</c:v>
                </c:pt>
                <c:pt idx="247">
                  <c:v>3.1754499999806285E-2</c:v>
                </c:pt>
                <c:pt idx="248">
                  <c:v>2.2862500001792796E-2</c:v>
                </c:pt>
                <c:pt idx="249">
                  <c:v>2.2357500005455222E-2</c:v>
                </c:pt>
                <c:pt idx="250">
                  <c:v>-1.4222999998310115E-2</c:v>
                </c:pt>
                <c:pt idx="251">
                  <c:v>-2.7846500001032837E-2</c:v>
                </c:pt>
                <c:pt idx="252">
                  <c:v>-6.8349999928614125E-3</c:v>
                </c:pt>
                <c:pt idx="253">
                  <c:v>1.3920500001404434E-2</c:v>
                </c:pt>
                <c:pt idx="254">
                  <c:v>1.8920500006061047E-2</c:v>
                </c:pt>
                <c:pt idx="255">
                  <c:v>-5.1122500000928994E-2</c:v>
                </c:pt>
                <c:pt idx="256">
                  <c:v>4.6361499997146893E-2</c:v>
                </c:pt>
                <c:pt idx="257">
                  <c:v>-2.4660000002768356E-2</c:v>
                </c:pt>
                <c:pt idx="258">
                  <c:v>3.4339999998337589E-2</c:v>
                </c:pt>
                <c:pt idx="259">
                  <c:v>5.3555500002403278E-2</c:v>
                </c:pt>
                <c:pt idx="260">
                  <c:v>7.7279999968595803E-3</c:v>
                </c:pt>
                <c:pt idx="261">
                  <c:v>1.483600000210572E-2</c:v>
                </c:pt>
                <c:pt idx="262">
                  <c:v>2.4653500004205853E-2</c:v>
                </c:pt>
                <c:pt idx="263">
                  <c:v>1.6632000006211456E-2</c:v>
                </c:pt>
                <c:pt idx="264">
                  <c:v>3.2513999998627696E-2</c:v>
                </c:pt>
                <c:pt idx="265">
                  <c:v>5.4925000004004687E-3</c:v>
                </c:pt>
                <c:pt idx="266">
                  <c:v>1.4912999999069143E-2</c:v>
                </c:pt>
                <c:pt idx="267">
                  <c:v>3.8310999996610917E-2</c:v>
                </c:pt>
                <c:pt idx="268">
                  <c:v>4.6106999994663056E-2</c:v>
                </c:pt>
                <c:pt idx="269">
                  <c:v>-3.9699000000837259E-2</c:v>
                </c:pt>
                <c:pt idx="270">
                  <c:v>-3.4847499999159481E-2</c:v>
                </c:pt>
                <c:pt idx="271">
                  <c:v>5.7948499998019543E-2</c:v>
                </c:pt>
                <c:pt idx="272">
                  <c:v>-5.356700000265846E-2</c:v>
                </c:pt>
                <c:pt idx="273">
                  <c:v>2.2153500001877546E-2</c:v>
                </c:pt>
                <c:pt idx="274">
                  <c:v>2.9670000003534369E-2</c:v>
                </c:pt>
                <c:pt idx="275">
                  <c:v>-1.0919999986072071E-3</c:v>
                </c:pt>
                <c:pt idx="276">
                  <c:v>-1.4973499994084705E-2</c:v>
                </c:pt>
                <c:pt idx="277">
                  <c:v>-5.6994999999005813E-2</c:v>
                </c:pt>
                <c:pt idx="278">
                  <c:v>1.3779500004602596E-2</c:v>
                </c:pt>
                <c:pt idx="279">
                  <c:v>3.9204999993671663E-3</c:v>
                </c:pt>
                <c:pt idx="280">
                  <c:v>1.1640999997325707E-2</c:v>
                </c:pt>
                <c:pt idx="281">
                  <c:v>-5.438049999793293E-2</c:v>
                </c:pt>
                <c:pt idx="282">
                  <c:v>3.4039000005577691E-2</c:v>
                </c:pt>
                <c:pt idx="283">
                  <c:v>2.3436999996192753E-2</c:v>
                </c:pt>
                <c:pt idx="284">
                  <c:v>-1.624949999677483E-2</c:v>
                </c:pt>
                <c:pt idx="285">
                  <c:v>6.2234499993792269E-2</c:v>
                </c:pt>
                <c:pt idx="286">
                  <c:v>3.0212999998184387E-2</c:v>
                </c:pt>
                <c:pt idx="287">
                  <c:v>-5.4830000000947621E-2</c:v>
                </c:pt>
                <c:pt idx="288">
                  <c:v>1.92250000036438E-2</c:v>
                </c:pt>
                <c:pt idx="289">
                  <c:v>-5.4215500000282191E-2</c:v>
                </c:pt>
                <c:pt idx="290">
                  <c:v>6.1548000005132053E-2</c:v>
                </c:pt>
                <c:pt idx="291">
                  <c:v>0</c:v>
                </c:pt>
                <c:pt idx="292">
                  <c:v>9.0462500003923196E-2</c:v>
                </c:pt>
                <c:pt idx="293">
                  <c:v>5.3776000000652857E-2</c:v>
                </c:pt>
                <c:pt idx="294">
                  <c:v>7.3630999999295454E-2</c:v>
                </c:pt>
                <c:pt idx="295">
                  <c:v>6.7306000004464295E-2</c:v>
                </c:pt>
                <c:pt idx="296">
                  <c:v>1.6084500006400049E-2</c:v>
                </c:pt>
                <c:pt idx="305">
                  <c:v>0.18178099999931874</c:v>
                </c:pt>
                <c:pt idx="309">
                  <c:v>0.18425549999665236</c:v>
                </c:pt>
                <c:pt idx="313">
                  <c:v>0.1906914999926812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A4D-4174-9BEC-A8C7572D0F97}"/>
            </c:ext>
          </c:extLst>
        </c:ser>
        <c:ser>
          <c:idx val="3"/>
          <c:order val="2"/>
          <c:tx>
            <c:strRef>
              <c:f>A!$J$20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0.03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2.4E-2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1.9E-2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2.5999999999999999E-2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1.2999999999999999E-2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1.4E-2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1.4E-2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0.02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0.01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1.2999999999999999E-2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0</c:v>
                  </c:pt>
                  <c:pt idx="156">
                    <c:v>0</c:v>
                  </c:pt>
                  <c:pt idx="157">
                    <c:v>0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0</c:v>
                  </c:pt>
                  <c:pt idx="163">
                    <c:v>0</c:v>
                  </c:pt>
                  <c:pt idx="164">
                    <c:v>0</c:v>
                  </c:pt>
                  <c:pt idx="165">
                    <c:v>1.7999999999999999E-2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0</c:v>
                  </c:pt>
                  <c:pt idx="173">
                    <c:v>0</c:v>
                  </c:pt>
                  <c:pt idx="174">
                    <c:v>0</c:v>
                  </c:pt>
                  <c:pt idx="175">
                    <c:v>0</c:v>
                  </c:pt>
                  <c:pt idx="176">
                    <c:v>0</c:v>
                  </c:pt>
                  <c:pt idx="177">
                    <c:v>0</c:v>
                  </c:pt>
                  <c:pt idx="178">
                    <c:v>0</c:v>
                  </c:pt>
                  <c:pt idx="179">
                    <c:v>2.1999999999999999E-2</c:v>
                  </c:pt>
                  <c:pt idx="180">
                    <c:v>0</c:v>
                  </c:pt>
                  <c:pt idx="181">
                    <c:v>0</c:v>
                  </c:pt>
                  <c:pt idx="182">
                    <c:v>0</c:v>
                  </c:pt>
                  <c:pt idx="183">
                    <c:v>0</c:v>
                  </c:pt>
                  <c:pt idx="184">
                    <c:v>0</c:v>
                  </c:pt>
                  <c:pt idx="185">
                    <c:v>0</c:v>
                  </c:pt>
                  <c:pt idx="186">
                    <c:v>0</c:v>
                  </c:pt>
                  <c:pt idx="187">
                    <c:v>0</c:v>
                  </c:pt>
                  <c:pt idx="188">
                    <c:v>0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0</c:v>
                  </c:pt>
                  <c:pt idx="192">
                    <c:v>1.7999999999999999E-2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0</c:v>
                  </c:pt>
                  <c:pt idx="197">
                    <c:v>0</c:v>
                  </c:pt>
                  <c:pt idx="198">
                    <c:v>0</c:v>
                  </c:pt>
                  <c:pt idx="199">
                    <c:v>0</c:v>
                  </c:pt>
                  <c:pt idx="200">
                    <c:v>0</c:v>
                  </c:pt>
                  <c:pt idx="201">
                    <c:v>0</c:v>
                  </c:pt>
                  <c:pt idx="202">
                    <c:v>0</c:v>
                  </c:pt>
                  <c:pt idx="203">
                    <c:v>0</c:v>
                  </c:pt>
                  <c:pt idx="204">
                    <c:v>0</c:v>
                  </c:pt>
                  <c:pt idx="205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09">
                    <c:v>0</c:v>
                  </c:pt>
                  <c:pt idx="210">
                    <c:v>0</c:v>
                  </c:pt>
                  <c:pt idx="211">
                    <c:v>0</c:v>
                  </c:pt>
                  <c:pt idx="212">
                    <c:v>0</c:v>
                  </c:pt>
                  <c:pt idx="213">
                    <c:v>1.2999999999999999E-2</c:v>
                  </c:pt>
                  <c:pt idx="214">
                    <c:v>0</c:v>
                  </c:pt>
                  <c:pt idx="215">
                    <c:v>0</c:v>
                  </c:pt>
                  <c:pt idx="216">
                    <c:v>0</c:v>
                  </c:pt>
                  <c:pt idx="217">
                    <c:v>0</c:v>
                  </c:pt>
                  <c:pt idx="218">
                    <c:v>0</c:v>
                  </c:pt>
                  <c:pt idx="219">
                    <c:v>0</c:v>
                  </c:pt>
                  <c:pt idx="220">
                    <c:v>0</c:v>
                  </c:pt>
                  <c:pt idx="221">
                    <c:v>0</c:v>
                  </c:pt>
                  <c:pt idx="222">
                    <c:v>0</c:v>
                  </c:pt>
                  <c:pt idx="223">
                    <c:v>0</c:v>
                  </c:pt>
                  <c:pt idx="224">
                    <c:v>0</c:v>
                  </c:pt>
                  <c:pt idx="225">
                    <c:v>0</c:v>
                  </c:pt>
                  <c:pt idx="226">
                    <c:v>0</c:v>
                  </c:pt>
                  <c:pt idx="229">
                    <c:v>0</c:v>
                  </c:pt>
                  <c:pt idx="230">
                    <c:v>0</c:v>
                  </c:pt>
                  <c:pt idx="231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7">
                    <c:v>0</c:v>
                  </c:pt>
                  <c:pt idx="238">
                    <c:v>0</c:v>
                  </c:pt>
                  <c:pt idx="239">
                    <c:v>8.9999999999999993E-3</c:v>
                  </c:pt>
                  <c:pt idx="240">
                    <c:v>0</c:v>
                  </c:pt>
                  <c:pt idx="241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8">
                    <c:v>0</c:v>
                  </c:pt>
                  <c:pt idx="249">
                    <c:v>0</c:v>
                  </c:pt>
                  <c:pt idx="250">
                    <c:v>0</c:v>
                  </c:pt>
                  <c:pt idx="251">
                    <c:v>0</c:v>
                  </c:pt>
                  <c:pt idx="252">
                    <c:v>0</c:v>
                  </c:pt>
                  <c:pt idx="253">
                    <c:v>0</c:v>
                  </c:pt>
                  <c:pt idx="254">
                    <c:v>0</c:v>
                  </c:pt>
                  <c:pt idx="255">
                    <c:v>0</c:v>
                  </c:pt>
                  <c:pt idx="256">
                    <c:v>0</c:v>
                  </c:pt>
                  <c:pt idx="257">
                    <c:v>0</c:v>
                  </c:pt>
                  <c:pt idx="258">
                    <c:v>0</c:v>
                  </c:pt>
                  <c:pt idx="259">
                    <c:v>0</c:v>
                  </c:pt>
                  <c:pt idx="260">
                    <c:v>0</c:v>
                  </c:pt>
                  <c:pt idx="261">
                    <c:v>8.9999999999999993E-3</c:v>
                  </c:pt>
                  <c:pt idx="262">
                    <c:v>0</c:v>
                  </c:pt>
                  <c:pt idx="263">
                    <c:v>0</c:v>
                  </c:pt>
                  <c:pt idx="264">
                    <c:v>0</c:v>
                  </c:pt>
                  <c:pt idx="265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68">
                    <c:v>0</c:v>
                  </c:pt>
                  <c:pt idx="269">
                    <c:v>0</c:v>
                  </c:pt>
                  <c:pt idx="270">
                    <c:v>0</c:v>
                  </c:pt>
                  <c:pt idx="271">
                    <c:v>0</c:v>
                  </c:pt>
                  <c:pt idx="272">
                    <c:v>0</c:v>
                  </c:pt>
                  <c:pt idx="273">
                    <c:v>0</c:v>
                  </c:pt>
                  <c:pt idx="274">
                    <c:v>0</c:v>
                  </c:pt>
                  <c:pt idx="275">
                    <c:v>1.0999999999999999E-2</c:v>
                  </c:pt>
                  <c:pt idx="276">
                    <c:v>0</c:v>
                  </c:pt>
                  <c:pt idx="277">
                    <c:v>0</c:v>
                  </c:pt>
                  <c:pt idx="278">
                    <c:v>0</c:v>
                  </c:pt>
                  <c:pt idx="279">
                    <c:v>0</c:v>
                  </c:pt>
                  <c:pt idx="280">
                    <c:v>0</c:v>
                  </c:pt>
                  <c:pt idx="281">
                    <c:v>0</c:v>
                  </c:pt>
                  <c:pt idx="282">
                    <c:v>0</c:v>
                  </c:pt>
                  <c:pt idx="283">
                    <c:v>0</c:v>
                  </c:pt>
                  <c:pt idx="284">
                    <c:v>0</c:v>
                  </c:pt>
                  <c:pt idx="285">
                    <c:v>0</c:v>
                  </c:pt>
                  <c:pt idx="286">
                    <c:v>0</c:v>
                  </c:pt>
                  <c:pt idx="287">
                    <c:v>0</c:v>
                  </c:pt>
                  <c:pt idx="288">
                    <c:v>1.7999999999999999E-2</c:v>
                  </c:pt>
                  <c:pt idx="289">
                    <c:v>0</c:v>
                  </c:pt>
                  <c:pt idx="290">
                    <c:v>0</c:v>
                  </c:pt>
                  <c:pt idx="291">
                    <c:v>0</c:v>
                  </c:pt>
                  <c:pt idx="292">
                    <c:v>0</c:v>
                  </c:pt>
                  <c:pt idx="293">
                    <c:v>0</c:v>
                  </c:pt>
                  <c:pt idx="295">
                    <c:v>0</c:v>
                  </c:pt>
                  <c:pt idx="297">
                    <c:v>2.5000000000000001E-3</c:v>
                  </c:pt>
                  <c:pt idx="298">
                    <c:v>0</c:v>
                  </c:pt>
                  <c:pt idx="299">
                    <c:v>2.5000000000000001E-3</c:v>
                  </c:pt>
                  <c:pt idx="300">
                    <c:v>1.5E-3</c:v>
                  </c:pt>
                  <c:pt idx="301">
                    <c:v>1E-3</c:v>
                  </c:pt>
                  <c:pt idx="302">
                    <c:v>1E-4</c:v>
                  </c:pt>
                  <c:pt idx="303">
                    <c:v>1.1999999999999999E-3</c:v>
                  </c:pt>
                  <c:pt idx="304">
                    <c:v>4.0000000000000002E-4</c:v>
                  </c:pt>
                  <c:pt idx="305">
                    <c:v>0</c:v>
                  </c:pt>
                  <c:pt idx="306">
                    <c:v>0</c:v>
                  </c:pt>
                  <c:pt idx="307">
                    <c:v>1E-4</c:v>
                  </c:pt>
                  <c:pt idx="308">
                    <c:v>6.9999999999999999E-4</c:v>
                  </c:pt>
                  <c:pt idx="309">
                    <c:v>0</c:v>
                  </c:pt>
                  <c:pt idx="310">
                    <c:v>1E-3</c:v>
                  </c:pt>
                  <c:pt idx="311">
                    <c:v>4.1999999999999997E-3</c:v>
                  </c:pt>
                  <c:pt idx="312">
                    <c:v>2.9999999999999997E-4</c:v>
                  </c:pt>
                  <c:pt idx="313">
                    <c:v>0</c:v>
                  </c:pt>
                  <c:pt idx="314">
                    <c:v>1E-4</c:v>
                  </c:pt>
                  <c:pt idx="315">
                    <c:v>2.0000000000000001E-4</c:v>
                  </c:pt>
                  <c:pt idx="316">
                    <c:v>4.0000000000000002E-4</c:v>
                  </c:pt>
                  <c:pt idx="317">
                    <c:v>2.9999999999999997E-4</c:v>
                  </c:pt>
                  <c:pt idx="318">
                    <c:v>2.8E-3</c:v>
                  </c:pt>
                  <c:pt idx="319">
                    <c:v>1.04E-2</c:v>
                  </c:pt>
                  <c:pt idx="320">
                    <c:v>0</c:v>
                  </c:pt>
                  <c:pt idx="321">
                    <c:v>5.0000000000000001E-4</c:v>
                  </c:pt>
                  <c:pt idx="322">
                    <c:v>5.9999999999999995E-4</c:v>
                  </c:pt>
                  <c:pt idx="323">
                    <c:v>5.0000000000000001E-4</c:v>
                  </c:pt>
                  <c:pt idx="324">
                    <c:v>5.9999999999999995E-4</c:v>
                  </c:pt>
                  <c:pt idx="325">
                    <c:v>5.3E-3</c:v>
                  </c:pt>
                  <c:pt idx="326">
                    <c:v>4.0000000000000002E-4</c:v>
                  </c:pt>
                  <c:pt idx="327">
                    <c:v>5.9999999999999995E-4</c:v>
                  </c:pt>
                  <c:pt idx="328">
                    <c:v>4.0000000000000002E-4</c:v>
                  </c:pt>
                  <c:pt idx="329">
                    <c:v>3.7000000000000002E-3</c:v>
                  </c:pt>
                  <c:pt idx="330">
                    <c:v>8.3000000000000001E-3</c:v>
                  </c:pt>
                  <c:pt idx="331">
                    <c:v>2.0000000000000001E-4</c:v>
                  </c:pt>
                  <c:pt idx="332">
                    <c:v>2.0000000000000001E-4</c:v>
                  </c:pt>
                </c:numCache>
              </c:numRef>
            </c:plus>
            <c:minus>
              <c:numRef>
                <c:f>A!$D$21:$D$996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0.03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2.4E-2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1.9E-2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2.5999999999999999E-2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1.2999999999999999E-2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1.4E-2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1.4E-2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0.02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0.01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1.2999999999999999E-2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0</c:v>
                  </c:pt>
                  <c:pt idx="156">
                    <c:v>0</c:v>
                  </c:pt>
                  <c:pt idx="157">
                    <c:v>0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0</c:v>
                  </c:pt>
                  <c:pt idx="163">
                    <c:v>0</c:v>
                  </c:pt>
                  <c:pt idx="164">
                    <c:v>0</c:v>
                  </c:pt>
                  <c:pt idx="165">
                    <c:v>1.7999999999999999E-2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0</c:v>
                  </c:pt>
                  <c:pt idx="173">
                    <c:v>0</c:v>
                  </c:pt>
                  <c:pt idx="174">
                    <c:v>0</c:v>
                  </c:pt>
                  <c:pt idx="175">
                    <c:v>0</c:v>
                  </c:pt>
                  <c:pt idx="176">
                    <c:v>0</c:v>
                  </c:pt>
                  <c:pt idx="177">
                    <c:v>0</c:v>
                  </c:pt>
                  <c:pt idx="178">
                    <c:v>0</c:v>
                  </c:pt>
                  <c:pt idx="179">
                    <c:v>2.1999999999999999E-2</c:v>
                  </c:pt>
                  <c:pt idx="180">
                    <c:v>0</c:v>
                  </c:pt>
                  <c:pt idx="181">
                    <c:v>0</c:v>
                  </c:pt>
                  <c:pt idx="182">
                    <c:v>0</c:v>
                  </c:pt>
                  <c:pt idx="183">
                    <c:v>0</c:v>
                  </c:pt>
                  <c:pt idx="184">
                    <c:v>0</c:v>
                  </c:pt>
                  <c:pt idx="185">
                    <c:v>0</c:v>
                  </c:pt>
                  <c:pt idx="186">
                    <c:v>0</c:v>
                  </c:pt>
                  <c:pt idx="187">
                    <c:v>0</c:v>
                  </c:pt>
                  <c:pt idx="188">
                    <c:v>0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0</c:v>
                  </c:pt>
                  <c:pt idx="192">
                    <c:v>1.7999999999999999E-2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0</c:v>
                  </c:pt>
                  <c:pt idx="197">
                    <c:v>0</c:v>
                  </c:pt>
                  <c:pt idx="198">
                    <c:v>0</c:v>
                  </c:pt>
                  <c:pt idx="199">
                    <c:v>0</c:v>
                  </c:pt>
                  <c:pt idx="200">
                    <c:v>0</c:v>
                  </c:pt>
                  <c:pt idx="201">
                    <c:v>0</c:v>
                  </c:pt>
                  <c:pt idx="202">
                    <c:v>0</c:v>
                  </c:pt>
                  <c:pt idx="203">
                    <c:v>0</c:v>
                  </c:pt>
                  <c:pt idx="204">
                    <c:v>0</c:v>
                  </c:pt>
                  <c:pt idx="205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09">
                    <c:v>0</c:v>
                  </c:pt>
                  <c:pt idx="210">
                    <c:v>0</c:v>
                  </c:pt>
                  <c:pt idx="211">
                    <c:v>0</c:v>
                  </c:pt>
                  <c:pt idx="212">
                    <c:v>0</c:v>
                  </c:pt>
                  <c:pt idx="213">
                    <c:v>1.2999999999999999E-2</c:v>
                  </c:pt>
                  <c:pt idx="214">
                    <c:v>0</c:v>
                  </c:pt>
                  <c:pt idx="215">
                    <c:v>0</c:v>
                  </c:pt>
                  <c:pt idx="216">
                    <c:v>0</c:v>
                  </c:pt>
                  <c:pt idx="217">
                    <c:v>0</c:v>
                  </c:pt>
                  <c:pt idx="218">
                    <c:v>0</c:v>
                  </c:pt>
                  <c:pt idx="219">
                    <c:v>0</c:v>
                  </c:pt>
                  <c:pt idx="220">
                    <c:v>0</c:v>
                  </c:pt>
                  <c:pt idx="221">
                    <c:v>0</c:v>
                  </c:pt>
                  <c:pt idx="222">
                    <c:v>0</c:v>
                  </c:pt>
                  <c:pt idx="223">
                    <c:v>0</c:v>
                  </c:pt>
                  <c:pt idx="224">
                    <c:v>0</c:v>
                  </c:pt>
                  <c:pt idx="225">
                    <c:v>0</c:v>
                  </c:pt>
                  <c:pt idx="226">
                    <c:v>0</c:v>
                  </c:pt>
                  <c:pt idx="229">
                    <c:v>0</c:v>
                  </c:pt>
                  <c:pt idx="230">
                    <c:v>0</c:v>
                  </c:pt>
                  <c:pt idx="231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7">
                    <c:v>0</c:v>
                  </c:pt>
                  <c:pt idx="238">
                    <c:v>0</c:v>
                  </c:pt>
                  <c:pt idx="239">
                    <c:v>8.9999999999999993E-3</c:v>
                  </c:pt>
                  <c:pt idx="240">
                    <c:v>0</c:v>
                  </c:pt>
                  <c:pt idx="241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8">
                    <c:v>0</c:v>
                  </c:pt>
                  <c:pt idx="249">
                    <c:v>0</c:v>
                  </c:pt>
                  <c:pt idx="250">
                    <c:v>0</c:v>
                  </c:pt>
                  <c:pt idx="251">
                    <c:v>0</c:v>
                  </c:pt>
                  <c:pt idx="252">
                    <c:v>0</c:v>
                  </c:pt>
                  <c:pt idx="253">
                    <c:v>0</c:v>
                  </c:pt>
                  <c:pt idx="254">
                    <c:v>0</c:v>
                  </c:pt>
                  <c:pt idx="255">
                    <c:v>0</c:v>
                  </c:pt>
                  <c:pt idx="256">
                    <c:v>0</c:v>
                  </c:pt>
                  <c:pt idx="257">
                    <c:v>0</c:v>
                  </c:pt>
                  <c:pt idx="258">
                    <c:v>0</c:v>
                  </c:pt>
                  <c:pt idx="259">
                    <c:v>0</c:v>
                  </c:pt>
                  <c:pt idx="260">
                    <c:v>0</c:v>
                  </c:pt>
                  <c:pt idx="261">
                    <c:v>8.9999999999999993E-3</c:v>
                  </c:pt>
                  <c:pt idx="262">
                    <c:v>0</c:v>
                  </c:pt>
                  <c:pt idx="263">
                    <c:v>0</c:v>
                  </c:pt>
                  <c:pt idx="264">
                    <c:v>0</c:v>
                  </c:pt>
                  <c:pt idx="265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68">
                    <c:v>0</c:v>
                  </c:pt>
                  <c:pt idx="269">
                    <c:v>0</c:v>
                  </c:pt>
                  <c:pt idx="270">
                    <c:v>0</c:v>
                  </c:pt>
                  <c:pt idx="271">
                    <c:v>0</c:v>
                  </c:pt>
                  <c:pt idx="272">
                    <c:v>0</c:v>
                  </c:pt>
                  <c:pt idx="273">
                    <c:v>0</c:v>
                  </c:pt>
                  <c:pt idx="274">
                    <c:v>0</c:v>
                  </c:pt>
                  <c:pt idx="275">
                    <c:v>1.0999999999999999E-2</c:v>
                  </c:pt>
                  <c:pt idx="276">
                    <c:v>0</c:v>
                  </c:pt>
                  <c:pt idx="277">
                    <c:v>0</c:v>
                  </c:pt>
                  <c:pt idx="278">
                    <c:v>0</c:v>
                  </c:pt>
                  <c:pt idx="279">
                    <c:v>0</c:v>
                  </c:pt>
                  <c:pt idx="280">
                    <c:v>0</c:v>
                  </c:pt>
                  <c:pt idx="281">
                    <c:v>0</c:v>
                  </c:pt>
                  <c:pt idx="282">
                    <c:v>0</c:v>
                  </c:pt>
                  <c:pt idx="283">
                    <c:v>0</c:v>
                  </c:pt>
                  <c:pt idx="284">
                    <c:v>0</c:v>
                  </c:pt>
                  <c:pt idx="285">
                    <c:v>0</c:v>
                  </c:pt>
                  <c:pt idx="286">
                    <c:v>0</c:v>
                  </c:pt>
                  <c:pt idx="287">
                    <c:v>0</c:v>
                  </c:pt>
                  <c:pt idx="288">
                    <c:v>1.7999999999999999E-2</c:v>
                  </c:pt>
                  <c:pt idx="289">
                    <c:v>0</c:v>
                  </c:pt>
                  <c:pt idx="290">
                    <c:v>0</c:v>
                  </c:pt>
                  <c:pt idx="291">
                    <c:v>0</c:v>
                  </c:pt>
                  <c:pt idx="292">
                    <c:v>0</c:v>
                  </c:pt>
                  <c:pt idx="293">
                    <c:v>0</c:v>
                  </c:pt>
                  <c:pt idx="295">
                    <c:v>0</c:v>
                  </c:pt>
                  <c:pt idx="297">
                    <c:v>2.5000000000000001E-3</c:v>
                  </c:pt>
                  <c:pt idx="298">
                    <c:v>0</c:v>
                  </c:pt>
                  <c:pt idx="299">
                    <c:v>2.5000000000000001E-3</c:v>
                  </c:pt>
                  <c:pt idx="300">
                    <c:v>1.5E-3</c:v>
                  </c:pt>
                  <c:pt idx="301">
                    <c:v>1E-3</c:v>
                  </c:pt>
                  <c:pt idx="302">
                    <c:v>1E-4</c:v>
                  </c:pt>
                  <c:pt idx="303">
                    <c:v>1.1999999999999999E-3</c:v>
                  </c:pt>
                  <c:pt idx="304">
                    <c:v>4.0000000000000002E-4</c:v>
                  </c:pt>
                  <c:pt idx="305">
                    <c:v>0</c:v>
                  </c:pt>
                  <c:pt idx="306">
                    <c:v>0</c:v>
                  </c:pt>
                  <c:pt idx="307">
                    <c:v>1E-4</c:v>
                  </c:pt>
                  <c:pt idx="308">
                    <c:v>6.9999999999999999E-4</c:v>
                  </c:pt>
                  <c:pt idx="309">
                    <c:v>0</c:v>
                  </c:pt>
                  <c:pt idx="310">
                    <c:v>1E-3</c:v>
                  </c:pt>
                  <c:pt idx="311">
                    <c:v>4.1999999999999997E-3</c:v>
                  </c:pt>
                  <c:pt idx="312">
                    <c:v>2.9999999999999997E-4</c:v>
                  </c:pt>
                  <c:pt idx="313">
                    <c:v>0</c:v>
                  </c:pt>
                  <c:pt idx="314">
                    <c:v>1E-4</c:v>
                  </c:pt>
                  <c:pt idx="315">
                    <c:v>2.0000000000000001E-4</c:v>
                  </c:pt>
                  <c:pt idx="316">
                    <c:v>4.0000000000000002E-4</c:v>
                  </c:pt>
                  <c:pt idx="317">
                    <c:v>2.9999999999999997E-4</c:v>
                  </c:pt>
                  <c:pt idx="318">
                    <c:v>2.8E-3</c:v>
                  </c:pt>
                  <c:pt idx="319">
                    <c:v>1.04E-2</c:v>
                  </c:pt>
                  <c:pt idx="320">
                    <c:v>0</c:v>
                  </c:pt>
                  <c:pt idx="321">
                    <c:v>5.0000000000000001E-4</c:v>
                  </c:pt>
                  <c:pt idx="322">
                    <c:v>5.9999999999999995E-4</c:v>
                  </c:pt>
                  <c:pt idx="323">
                    <c:v>5.0000000000000001E-4</c:v>
                  </c:pt>
                  <c:pt idx="324">
                    <c:v>5.9999999999999995E-4</c:v>
                  </c:pt>
                  <c:pt idx="325">
                    <c:v>5.3E-3</c:v>
                  </c:pt>
                  <c:pt idx="326">
                    <c:v>4.0000000000000002E-4</c:v>
                  </c:pt>
                  <c:pt idx="327">
                    <c:v>5.9999999999999995E-4</c:v>
                  </c:pt>
                  <c:pt idx="328">
                    <c:v>4.0000000000000002E-4</c:v>
                  </c:pt>
                  <c:pt idx="329">
                    <c:v>3.7000000000000002E-3</c:v>
                  </c:pt>
                  <c:pt idx="330">
                    <c:v>8.3000000000000001E-3</c:v>
                  </c:pt>
                  <c:pt idx="331">
                    <c:v>2.0000000000000001E-4</c:v>
                  </c:pt>
                  <c:pt idx="33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A!$F$21:$F$996</c:f>
              <c:numCache>
                <c:formatCode>General</c:formatCode>
                <c:ptCount val="976"/>
                <c:pt idx="0">
                  <c:v>-12419</c:v>
                </c:pt>
                <c:pt idx="1">
                  <c:v>-12283</c:v>
                </c:pt>
                <c:pt idx="2">
                  <c:v>-12270.5</c:v>
                </c:pt>
                <c:pt idx="3">
                  <c:v>-12257</c:v>
                </c:pt>
                <c:pt idx="4">
                  <c:v>-12166</c:v>
                </c:pt>
                <c:pt idx="5">
                  <c:v>-12148</c:v>
                </c:pt>
                <c:pt idx="6">
                  <c:v>-12094.5</c:v>
                </c:pt>
                <c:pt idx="7">
                  <c:v>-11932.5</c:v>
                </c:pt>
                <c:pt idx="8">
                  <c:v>-11928</c:v>
                </c:pt>
                <c:pt idx="9">
                  <c:v>-11735</c:v>
                </c:pt>
                <c:pt idx="10">
                  <c:v>-11728</c:v>
                </c:pt>
                <c:pt idx="11">
                  <c:v>-11662.5</c:v>
                </c:pt>
                <c:pt idx="12">
                  <c:v>-11645</c:v>
                </c:pt>
                <c:pt idx="13">
                  <c:v>-11645</c:v>
                </c:pt>
                <c:pt idx="14">
                  <c:v>-11635.5</c:v>
                </c:pt>
                <c:pt idx="15">
                  <c:v>-11629</c:v>
                </c:pt>
                <c:pt idx="16">
                  <c:v>-11615.5</c:v>
                </c:pt>
                <c:pt idx="17">
                  <c:v>-11594.5</c:v>
                </c:pt>
                <c:pt idx="18">
                  <c:v>-11584</c:v>
                </c:pt>
                <c:pt idx="19">
                  <c:v>-11574.5</c:v>
                </c:pt>
                <c:pt idx="20">
                  <c:v>-11561</c:v>
                </c:pt>
                <c:pt idx="21">
                  <c:v>-11559.5</c:v>
                </c:pt>
                <c:pt idx="22">
                  <c:v>-11490</c:v>
                </c:pt>
                <c:pt idx="23">
                  <c:v>-11251</c:v>
                </c:pt>
                <c:pt idx="24">
                  <c:v>-11229.5</c:v>
                </c:pt>
                <c:pt idx="25">
                  <c:v>-10924</c:v>
                </c:pt>
                <c:pt idx="26">
                  <c:v>-10911</c:v>
                </c:pt>
                <c:pt idx="27">
                  <c:v>-10735.5</c:v>
                </c:pt>
                <c:pt idx="28">
                  <c:v>-10614.5</c:v>
                </c:pt>
                <c:pt idx="29">
                  <c:v>-10431</c:v>
                </c:pt>
                <c:pt idx="30">
                  <c:v>-10417</c:v>
                </c:pt>
                <c:pt idx="31">
                  <c:v>-10411.5</c:v>
                </c:pt>
                <c:pt idx="32">
                  <c:v>-10397.5</c:v>
                </c:pt>
                <c:pt idx="33">
                  <c:v>-10377</c:v>
                </c:pt>
                <c:pt idx="34">
                  <c:v>-10369</c:v>
                </c:pt>
                <c:pt idx="35">
                  <c:v>-10236</c:v>
                </c:pt>
                <c:pt idx="36">
                  <c:v>-10235.5</c:v>
                </c:pt>
                <c:pt idx="37">
                  <c:v>-10235</c:v>
                </c:pt>
                <c:pt idx="38">
                  <c:v>-10214.5</c:v>
                </c:pt>
                <c:pt idx="39">
                  <c:v>-10079.5</c:v>
                </c:pt>
                <c:pt idx="40">
                  <c:v>-10018.5</c:v>
                </c:pt>
                <c:pt idx="41">
                  <c:v>-9910.5</c:v>
                </c:pt>
                <c:pt idx="42">
                  <c:v>-9855.5</c:v>
                </c:pt>
                <c:pt idx="43">
                  <c:v>-9791</c:v>
                </c:pt>
                <c:pt idx="44">
                  <c:v>-9629</c:v>
                </c:pt>
                <c:pt idx="45">
                  <c:v>-9572.5</c:v>
                </c:pt>
                <c:pt idx="46">
                  <c:v>-9227</c:v>
                </c:pt>
                <c:pt idx="47">
                  <c:v>-9107</c:v>
                </c:pt>
                <c:pt idx="48">
                  <c:v>-9047</c:v>
                </c:pt>
                <c:pt idx="49">
                  <c:v>-9024</c:v>
                </c:pt>
                <c:pt idx="50">
                  <c:v>-8918</c:v>
                </c:pt>
                <c:pt idx="51">
                  <c:v>-8917.5</c:v>
                </c:pt>
                <c:pt idx="52">
                  <c:v>-8890.5</c:v>
                </c:pt>
                <c:pt idx="53">
                  <c:v>-8849</c:v>
                </c:pt>
                <c:pt idx="54">
                  <c:v>-8701.5</c:v>
                </c:pt>
                <c:pt idx="55">
                  <c:v>-8687</c:v>
                </c:pt>
                <c:pt idx="56">
                  <c:v>-8539</c:v>
                </c:pt>
                <c:pt idx="57">
                  <c:v>-8532</c:v>
                </c:pt>
                <c:pt idx="58">
                  <c:v>-8411</c:v>
                </c:pt>
                <c:pt idx="59">
                  <c:v>-8368.5</c:v>
                </c:pt>
                <c:pt idx="60">
                  <c:v>-8368.5</c:v>
                </c:pt>
                <c:pt idx="61">
                  <c:v>-8296</c:v>
                </c:pt>
                <c:pt idx="62">
                  <c:v>-8228</c:v>
                </c:pt>
                <c:pt idx="63">
                  <c:v>-8228</c:v>
                </c:pt>
                <c:pt idx="64">
                  <c:v>-8227.5</c:v>
                </c:pt>
                <c:pt idx="65">
                  <c:v>-8227.5</c:v>
                </c:pt>
                <c:pt idx="66">
                  <c:v>-8227.5</c:v>
                </c:pt>
                <c:pt idx="67">
                  <c:v>-8227</c:v>
                </c:pt>
                <c:pt idx="68">
                  <c:v>-8227</c:v>
                </c:pt>
                <c:pt idx="69">
                  <c:v>-8215</c:v>
                </c:pt>
                <c:pt idx="70">
                  <c:v>-8215</c:v>
                </c:pt>
                <c:pt idx="71">
                  <c:v>-8207</c:v>
                </c:pt>
                <c:pt idx="72">
                  <c:v>-8187</c:v>
                </c:pt>
                <c:pt idx="73">
                  <c:v>-8187</c:v>
                </c:pt>
                <c:pt idx="74">
                  <c:v>-8173</c:v>
                </c:pt>
                <c:pt idx="75">
                  <c:v>-8173</c:v>
                </c:pt>
                <c:pt idx="76">
                  <c:v>-8173</c:v>
                </c:pt>
                <c:pt idx="77">
                  <c:v>-8159</c:v>
                </c:pt>
                <c:pt idx="78">
                  <c:v>-8159</c:v>
                </c:pt>
                <c:pt idx="79">
                  <c:v>-8159</c:v>
                </c:pt>
                <c:pt idx="80">
                  <c:v>-8063</c:v>
                </c:pt>
                <c:pt idx="81">
                  <c:v>-8044.5</c:v>
                </c:pt>
                <c:pt idx="82">
                  <c:v>-8038.5</c:v>
                </c:pt>
                <c:pt idx="83">
                  <c:v>-8038.5</c:v>
                </c:pt>
                <c:pt idx="84">
                  <c:v>-7996.5</c:v>
                </c:pt>
                <c:pt idx="85">
                  <c:v>-7896</c:v>
                </c:pt>
                <c:pt idx="86">
                  <c:v>-7890</c:v>
                </c:pt>
                <c:pt idx="87">
                  <c:v>-7869.5</c:v>
                </c:pt>
                <c:pt idx="88">
                  <c:v>-7869.5</c:v>
                </c:pt>
                <c:pt idx="89">
                  <c:v>-7680.5</c:v>
                </c:pt>
                <c:pt idx="90">
                  <c:v>-7645</c:v>
                </c:pt>
                <c:pt idx="91">
                  <c:v>-7544.5</c:v>
                </c:pt>
                <c:pt idx="92">
                  <c:v>-7524</c:v>
                </c:pt>
                <c:pt idx="93">
                  <c:v>-7510.5</c:v>
                </c:pt>
                <c:pt idx="94">
                  <c:v>-7462</c:v>
                </c:pt>
                <c:pt idx="95">
                  <c:v>-7399</c:v>
                </c:pt>
                <c:pt idx="96">
                  <c:v>-7389.5</c:v>
                </c:pt>
                <c:pt idx="97">
                  <c:v>-7336</c:v>
                </c:pt>
                <c:pt idx="98">
                  <c:v>-7260</c:v>
                </c:pt>
                <c:pt idx="99">
                  <c:v>-7181</c:v>
                </c:pt>
                <c:pt idx="100">
                  <c:v>-7040</c:v>
                </c:pt>
                <c:pt idx="101">
                  <c:v>-7032</c:v>
                </c:pt>
                <c:pt idx="102">
                  <c:v>-7013</c:v>
                </c:pt>
                <c:pt idx="103">
                  <c:v>-7013</c:v>
                </c:pt>
                <c:pt idx="104">
                  <c:v>-7005</c:v>
                </c:pt>
                <c:pt idx="105">
                  <c:v>-6983.5</c:v>
                </c:pt>
                <c:pt idx="106">
                  <c:v>-6982</c:v>
                </c:pt>
                <c:pt idx="107">
                  <c:v>-6969.5</c:v>
                </c:pt>
                <c:pt idx="108">
                  <c:v>-6963</c:v>
                </c:pt>
                <c:pt idx="109">
                  <c:v>-6822</c:v>
                </c:pt>
                <c:pt idx="110">
                  <c:v>-6810</c:v>
                </c:pt>
                <c:pt idx="111">
                  <c:v>-6794</c:v>
                </c:pt>
                <c:pt idx="112">
                  <c:v>-6667</c:v>
                </c:pt>
                <c:pt idx="113">
                  <c:v>-6641</c:v>
                </c:pt>
                <c:pt idx="114">
                  <c:v>-6519</c:v>
                </c:pt>
                <c:pt idx="115">
                  <c:v>-6519</c:v>
                </c:pt>
                <c:pt idx="116">
                  <c:v>-6362</c:v>
                </c:pt>
                <c:pt idx="117">
                  <c:v>-6343</c:v>
                </c:pt>
                <c:pt idx="118">
                  <c:v>-6343</c:v>
                </c:pt>
                <c:pt idx="119">
                  <c:v>-6203</c:v>
                </c:pt>
                <c:pt idx="120">
                  <c:v>-6190</c:v>
                </c:pt>
                <c:pt idx="121">
                  <c:v>-6189.5</c:v>
                </c:pt>
                <c:pt idx="122">
                  <c:v>-6189</c:v>
                </c:pt>
                <c:pt idx="123">
                  <c:v>-6188</c:v>
                </c:pt>
                <c:pt idx="124">
                  <c:v>-6187.5</c:v>
                </c:pt>
                <c:pt idx="125">
                  <c:v>-6185.5</c:v>
                </c:pt>
                <c:pt idx="126">
                  <c:v>-6174</c:v>
                </c:pt>
                <c:pt idx="127">
                  <c:v>-6124</c:v>
                </c:pt>
                <c:pt idx="128">
                  <c:v>-6118</c:v>
                </c:pt>
                <c:pt idx="129">
                  <c:v>-6097</c:v>
                </c:pt>
                <c:pt idx="130">
                  <c:v>-6019</c:v>
                </c:pt>
                <c:pt idx="131">
                  <c:v>-6012</c:v>
                </c:pt>
                <c:pt idx="132">
                  <c:v>-6005</c:v>
                </c:pt>
                <c:pt idx="133">
                  <c:v>-6005</c:v>
                </c:pt>
                <c:pt idx="134">
                  <c:v>-5999</c:v>
                </c:pt>
                <c:pt idx="135">
                  <c:v>-5998.5</c:v>
                </c:pt>
                <c:pt idx="136">
                  <c:v>-5998</c:v>
                </c:pt>
                <c:pt idx="137">
                  <c:v>-5997.5</c:v>
                </c:pt>
                <c:pt idx="138">
                  <c:v>-5978</c:v>
                </c:pt>
                <c:pt idx="139">
                  <c:v>-5858</c:v>
                </c:pt>
                <c:pt idx="140">
                  <c:v>-5857.5</c:v>
                </c:pt>
                <c:pt idx="141">
                  <c:v>-5845.5</c:v>
                </c:pt>
                <c:pt idx="142">
                  <c:v>-5844.5</c:v>
                </c:pt>
                <c:pt idx="143">
                  <c:v>-5844</c:v>
                </c:pt>
                <c:pt idx="144">
                  <c:v>-5820.5</c:v>
                </c:pt>
                <c:pt idx="145">
                  <c:v>-5820</c:v>
                </c:pt>
                <c:pt idx="146">
                  <c:v>-5787</c:v>
                </c:pt>
                <c:pt idx="147">
                  <c:v>-5720</c:v>
                </c:pt>
                <c:pt idx="148">
                  <c:v>-5675</c:v>
                </c:pt>
                <c:pt idx="149">
                  <c:v>-5668</c:v>
                </c:pt>
                <c:pt idx="150">
                  <c:v>-5660.5</c:v>
                </c:pt>
                <c:pt idx="151">
                  <c:v>-5655</c:v>
                </c:pt>
                <c:pt idx="152">
                  <c:v>-5644.5</c:v>
                </c:pt>
                <c:pt idx="153">
                  <c:v>-5569.5</c:v>
                </c:pt>
                <c:pt idx="154">
                  <c:v>-5489.5</c:v>
                </c:pt>
                <c:pt idx="155">
                  <c:v>-5978</c:v>
                </c:pt>
                <c:pt idx="156">
                  <c:v>-5489.5</c:v>
                </c:pt>
                <c:pt idx="157">
                  <c:v>-5469</c:v>
                </c:pt>
                <c:pt idx="158">
                  <c:v>-5468</c:v>
                </c:pt>
                <c:pt idx="159">
                  <c:v>-5429</c:v>
                </c:pt>
                <c:pt idx="160">
                  <c:v>-5427</c:v>
                </c:pt>
                <c:pt idx="161">
                  <c:v>-5347.5</c:v>
                </c:pt>
                <c:pt idx="162">
                  <c:v>-5329</c:v>
                </c:pt>
                <c:pt idx="163">
                  <c:v>-5327</c:v>
                </c:pt>
                <c:pt idx="164">
                  <c:v>-5280</c:v>
                </c:pt>
                <c:pt idx="165">
                  <c:v>-5274</c:v>
                </c:pt>
                <c:pt idx="166">
                  <c:v>-5186.5</c:v>
                </c:pt>
                <c:pt idx="167">
                  <c:v>-5125</c:v>
                </c:pt>
                <c:pt idx="168">
                  <c:v>-5117</c:v>
                </c:pt>
                <c:pt idx="169">
                  <c:v>-5105</c:v>
                </c:pt>
                <c:pt idx="170">
                  <c:v>-4988.5</c:v>
                </c:pt>
                <c:pt idx="171">
                  <c:v>-4812</c:v>
                </c:pt>
                <c:pt idx="172">
                  <c:v>-4808</c:v>
                </c:pt>
                <c:pt idx="173">
                  <c:v>-4765</c:v>
                </c:pt>
                <c:pt idx="174">
                  <c:v>-4757</c:v>
                </c:pt>
                <c:pt idx="175">
                  <c:v>-4636</c:v>
                </c:pt>
                <c:pt idx="176">
                  <c:v>-4624</c:v>
                </c:pt>
                <c:pt idx="177">
                  <c:v>-4624</c:v>
                </c:pt>
                <c:pt idx="178">
                  <c:v>-4476</c:v>
                </c:pt>
                <c:pt idx="179">
                  <c:v>-4455</c:v>
                </c:pt>
                <c:pt idx="180">
                  <c:v>-4286.5</c:v>
                </c:pt>
                <c:pt idx="181">
                  <c:v>-4272.5</c:v>
                </c:pt>
                <c:pt idx="182">
                  <c:v>-4190.5</c:v>
                </c:pt>
                <c:pt idx="183">
                  <c:v>-4174.5</c:v>
                </c:pt>
                <c:pt idx="184">
                  <c:v>-4160</c:v>
                </c:pt>
                <c:pt idx="185">
                  <c:v>-4090.5</c:v>
                </c:pt>
                <c:pt idx="186">
                  <c:v>-3968</c:v>
                </c:pt>
                <c:pt idx="187">
                  <c:v>-3901</c:v>
                </c:pt>
                <c:pt idx="188">
                  <c:v>-3805</c:v>
                </c:pt>
                <c:pt idx="189">
                  <c:v>-3788</c:v>
                </c:pt>
                <c:pt idx="190">
                  <c:v>-3785.5</c:v>
                </c:pt>
                <c:pt idx="191">
                  <c:v>-3779.5</c:v>
                </c:pt>
                <c:pt idx="192">
                  <c:v>-3683</c:v>
                </c:pt>
                <c:pt idx="193">
                  <c:v>-3612</c:v>
                </c:pt>
                <c:pt idx="194">
                  <c:v>-3585</c:v>
                </c:pt>
                <c:pt idx="195">
                  <c:v>-3585</c:v>
                </c:pt>
                <c:pt idx="196">
                  <c:v>-3584.5</c:v>
                </c:pt>
                <c:pt idx="197">
                  <c:v>-3583</c:v>
                </c:pt>
                <c:pt idx="198">
                  <c:v>-3557</c:v>
                </c:pt>
                <c:pt idx="199">
                  <c:v>-3556</c:v>
                </c:pt>
                <c:pt idx="200">
                  <c:v>-3527</c:v>
                </c:pt>
                <c:pt idx="201">
                  <c:v>-3442</c:v>
                </c:pt>
                <c:pt idx="202">
                  <c:v>-3253</c:v>
                </c:pt>
                <c:pt idx="203">
                  <c:v>-3237</c:v>
                </c:pt>
                <c:pt idx="204">
                  <c:v>-3209</c:v>
                </c:pt>
                <c:pt idx="205">
                  <c:v>-3180</c:v>
                </c:pt>
                <c:pt idx="206">
                  <c:v>-3168</c:v>
                </c:pt>
                <c:pt idx="207">
                  <c:v>-3168</c:v>
                </c:pt>
                <c:pt idx="208">
                  <c:v>-3119</c:v>
                </c:pt>
                <c:pt idx="209">
                  <c:v>-3099</c:v>
                </c:pt>
                <c:pt idx="210">
                  <c:v>-3098</c:v>
                </c:pt>
                <c:pt idx="211">
                  <c:v>-3098</c:v>
                </c:pt>
                <c:pt idx="212">
                  <c:v>-3097</c:v>
                </c:pt>
                <c:pt idx="213">
                  <c:v>-3073</c:v>
                </c:pt>
                <c:pt idx="214">
                  <c:v>-3072</c:v>
                </c:pt>
                <c:pt idx="215">
                  <c:v>-3070.5</c:v>
                </c:pt>
                <c:pt idx="216">
                  <c:v>-3050</c:v>
                </c:pt>
                <c:pt idx="217">
                  <c:v>-3049.5</c:v>
                </c:pt>
                <c:pt idx="218">
                  <c:v>-2978</c:v>
                </c:pt>
                <c:pt idx="219">
                  <c:v>-2977.5</c:v>
                </c:pt>
                <c:pt idx="220">
                  <c:v>-2964.5</c:v>
                </c:pt>
                <c:pt idx="221">
                  <c:v>-2964</c:v>
                </c:pt>
                <c:pt idx="222">
                  <c:v>-2963</c:v>
                </c:pt>
                <c:pt idx="223">
                  <c:v>-2950</c:v>
                </c:pt>
                <c:pt idx="224">
                  <c:v>-2949.5</c:v>
                </c:pt>
                <c:pt idx="225">
                  <c:v>-2949</c:v>
                </c:pt>
                <c:pt idx="226">
                  <c:v>-2937.5</c:v>
                </c:pt>
                <c:pt idx="227">
                  <c:v>-2881</c:v>
                </c:pt>
                <c:pt idx="228">
                  <c:v>-2880.5</c:v>
                </c:pt>
                <c:pt idx="229">
                  <c:v>-2633</c:v>
                </c:pt>
                <c:pt idx="230">
                  <c:v>-2603.5</c:v>
                </c:pt>
                <c:pt idx="231">
                  <c:v>-2590.5</c:v>
                </c:pt>
                <c:pt idx="232">
                  <c:v>-2590</c:v>
                </c:pt>
                <c:pt idx="233">
                  <c:v>-2428</c:v>
                </c:pt>
                <c:pt idx="234">
                  <c:v>-2330.5</c:v>
                </c:pt>
                <c:pt idx="235">
                  <c:v>-2330</c:v>
                </c:pt>
                <c:pt idx="236">
                  <c:v>-2302</c:v>
                </c:pt>
                <c:pt idx="237">
                  <c:v>-2190.5</c:v>
                </c:pt>
                <c:pt idx="238">
                  <c:v>-2168</c:v>
                </c:pt>
                <c:pt idx="239">
                  <c:v>-2121</c:v>
                </c:pt>
                <c:pt idx="240">
                  <c:v>-2084</c:v>
                </c:pt>
                <c:pt idx="241">
                  <c:v>-2083.5</c:v>
                </c:pt>
                <c:pt idx="242">
                  <c:v>-2069.5</c:v>
                </c:pt>
                <c:pt idx="243">
                  <c:v>-2041.5</c:v>
                </c:pt>
                <c:pt idx="244">
                  <c:v>-2029</c:v>
                </c:pt>
                <c:pt idx="245">
                  <c:v>-1914</c:v>
                </c:pt>
                <c:pt idx="246">
                  <c:v>-1900.5</c:v>
                </c:pt>
                <c:pt idx="247">
                  <c:v>-1831.5</c:v>
                </c:pt>
                <c:pt idx="248">
                  <c:v>-1787.5</c:v>
                </c:pt>
                <c:pt idx="249">
                  <c:v>-1752.5</c:v>
                </c:pt>
                <c:pt idx="250">
                  <c:v>-1739</c:v>
                </c:pt>
                <c:pt idx="251">
                  <c:v>-1724.5</c:v>
                </c:pt>
                <c:pt idx="252">
                  <c:v>-1655</c:v>
                </c:pt>
                <c:pt idx="253">
                  <c:v>-1393.5</c:v>
                </c:pt>
                <c:pt idx="254">
                  <c:v>-1393.5</c:v>
                </c:pt>
                <c:pt idx="255">
                  <c:v>-1392.5</c:v>
                </c:pt>
                <c:pt idx="256">
                  <c:v>-1380.5</c:v>
                </c:pt>
                <c:pt idx="257">
                  <c:v>-1380</c:v>
                </c:pt>
                <c:pt idx="258">
                  <c:v>-1380</c:v>
                </c:pt>
                <c:pt idx="259">
                  <c:v>-1338.5</c:v>
                </c:pt>
                <c:pt idx="260">
                  <c:v>-1296</c:v>
                </c:pt>
                <c:pt idx="261">
                  <c:v>-1252</c:v>
                </c:pt>
                <c:pt idx="262">
                  <c:v>-1224.5</c:v>
                </c:pt>
                <c:pt idx="263">
                  <c:v>-1224</c:v>
                </c:pt>
                <c:pt idx="264">
                  <c:v>-1198</c:v>
                </c:pt>
                <c:pt idx="265">
                  <c:v>-1197.5</c:v>
                </c:pt>
                <c:pt idx="266">
                  <c:v>-1091</c:v>
                </c:pt>
                <c:pt idx="267">
                  <c:v>-1077</c:v>
                </c:pt>
                <c:pt idx="268">
                  <c:v>-1049</c:v>
                </c:pt>
                <c:pt idx="269">
                  <c:v>-1007</c:v>
                </c:pt>
                <c:pt idx="270">
                  <c:v>-817.5</c:v>
                </c:pt>
                <c:pt idx="271">
                  <c:v>-789.5</c:v>
                </c:pt>
                <c:pt idx="272">
                  <c:v>-731</c:v>
                </c:pt>
                <c:pt idx="273">
                  <c:v>-724.5</c:v>
                </c:pt>
                <c:pt idx="274">
                  <c:v>-690</c:v>
                </c:pt>
                <c:pt idx="275">
                  <c:v>-556</c:v>
                </c:pt>
                <c:pt idx="276">
                  <c:v>-535.5</c:v>
                </c:pt>
                <c:pt idx="277">
                  <c:v>-535</c:v>
                </c:pt>
                <c:pt idx="278">
                  <c:v>-506.5</c:v>
                </c:pt>
                <c:pt idx="279">
                  <c:v>-393.5</c:v>
                </c:pt>
                <c:pt idx="280">
                  <c:v>-387</c:v>
                </c:pt>
                <c:pt idx="281">
                  <c:v>-386.5</c:v>
                </c:pt>
                <c:pt idx="282">
                  <c:v>-373</c:v>
                </c:pt>
                <c:pt idx="283">
                  <c:v>-359</c:v>
                </c:pt>
                <c:pt idx="284">
                  <c:v>-203.5</c:v>
                </c:pt>
                <c:pt idx="285">
                  <c:v>-191.5</c:v>
                </c:pt>
                <c:pt idx="286">
                  <c:v>-191</c:v>
                </c:pt>
                <c:pt idx="287">
                  <c:v>-190</c:v>
                </c:pt>
                <c:pt idx="288">
                  <c:v>-75</c:v>
                </c:pt>
                <c:pt idx="289">
                  <c:v>-41.5</c:v>
                </c:pt>
                <c:pt idx="290">
                  <c:v>-36</c:v>
                </c:pt>
                <c:pt idx="291">
                  <c:v>0</c:v>
                </c:pt>
                <c:pt idx="292">
                  <c:v>12.5</c:v>
                </c:pt>
                <c:pt idx="293">
                  <c:v>168</c:v>
                </c:pt>
                <c:pt idx="294">
                  <c:v>1683</c:v>
                </c:pt>
                <c:pt idx="295">
                  <c:v>1858</c:v>
                </c:pt>
                <c:pt idx="296">
                  <c:v>1858.5</c:v>
                </c:pt>
                <c:pt idx="297">
                  <c:v>2210</c:v>
                </c:pt>
                <c:pt idx="298">
                  <c:v>2210</c:v>
                </c:pt>
                <c:pt idx="299">
                  <c:v>2216</c:v>
                </c:pt>
                <c:pt idx="300">
                  <c:v>2358</c:v>
                </c:pt>
                <c:pt idx="301">
                  <c:v>2358.5</c:v>
                </c:pt>
                <c:pt idx="302">
                  <c:v>5274</c:v>
                </c:pt>
                <c:pt idx="303">
                  <c:v>5489.5</c:v>
                </c:pt>
                <c:pt idx="304">
                  <c:v>5670</c:v>
                </c:pt>
                <c:pt idx="305">
                  <c:v>5933</c:v>
                </c:pt>
                <c:pt idx="306">
                  <c:v>5934</c:v>
                </c:pt>
                <c:pt idx="307">
                  <c:v>5934</c:v>
                </c:pt>
                <c:pt idx="308">
                  <c:v>5957</c:v>
                </c:pt>
                <c:pt idx="309">
                  <c:v>5961.5</c:v>
                </c:pt>
                <c:pt idx="310">
                  <c:v>5990</c:v>
                </c:pt>
                <c:pt idx="311">
                  <c:v>5990.5</c:v>
                </c:pt>
                <c:pt idx="312">
                  <c:v>6089</c:v>
                </c:pt>
                <c:pt idx="313">
                  <c:v>6109.5</c:v>
                </c:pt>
                <c:pt idx="314">
                  <c:v>6110</c:v>
                </c:pt>
                <c:pt idx="315">
                  <c:v>6110.5</c:v>
                </c:pt>
                <c:pt idx="316">
                  <c:v>6137</c:v>
                </c:pt>
                <c:pt idx="317">
                  <c:v>6137</c:v>
                </c:pt>
                <c:pt idx="318">
                  <c:v>6279.5</c:v>
                </c:pt>
                <c:pt idx="319">
                  <c:v>6427</c:v>
                </c:pt>
                <c:pt idx="320">
                  <c:v>6635</c:v>
                </c:pt>
                <c:pt idx="321">
                  <c:v>6646.5</c:v>
                </c:pt>
                <c:pt idx="322">
                  <c:v>6757</c:v>
                </c:pt>
                <c:pt idx="323">
                  <c:v>6757</c:v>
                </c:pt>
                <c:pt idx="324">
                  <c:v>6805.5</c:v>
                </c:pt>
                <c:pt idx="325">
                  <c:v>6947.5</c:v>
                </c:pt>
                <c:pt idx="326">
                  <c:v>6961</c:v>
                </c:pt>
                <c:pt idx="327">
                  <c:v>6961</c:v>
                </c:pt>
                <c:pt idx="328">
                  <c:v>6961</c:v>
                </c:pt>
                <c:pt idx="329">
                  <c:v>7151</c:v>
                </c:pt>
                <c:pt idx="330">
                  <c:v>7152</c:v>
                </c:pt>
                <c:pt idx="331">
                  <c:v>7264</c:v>
                </c:pt>
                <c:pt idx="332">
                  <c:v>7355</c:v>
                </c:pt>
              </c:numCache>
            </c:numRef>
          </c:xVal>
          <c:yVal>
            <c:numRef>
              <c:f>A!$J$21:$J$996</c:f>
              <c:numCache>
                <c:formatCode>General</c:formatCode>
                <c:ptCount val="976"/>
                <c:pt idx="297">
                  <c:v>7.3770000002696179E-2</c:v>
                </c:pt>
                <c:pt idx="298">
                  <c:v>7.6470000007248018E-2</c:v>
                </c:pt>
                <c:pt idx="299">
                  <c:v>7.2211999999126419E-2</c:v>
                </c:pt>
                <c:pt idx="300">
                  <c:v>8.6106000002473593E-2</c:v>
                </c:pt>
                <c:pt idx="301">
                  <c:v>8.7584499997319654E-2</c:v>
                </c:pt>
                <c:pt idx="303">
                  <c:v>0.17305150000174763</c:v>
                </c:pt>
                <c:pt idx="310">
                  <c:v>0.18592999999964377</c:v>
                </c:pt>
                <c:pt idx="311">
                  <c:v>0.19650849999743514</c:v>
                </c:pt>
                <c:pt idx="316">
                  <c:v>0.19200899999850662</c:v>
                </c:pt>
                <c:pt idx="318">
                  <c:v>0.1932814999963739</c:v>
                </c:pt>
                <c:pt idx="319">
                  <c:v>0.19773899999563582</c:v>
                </c:pt>
                <c:pt idx="325">
                  <c:v>0.21935749999829568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A4D-4174-9BEC-A8C7572D0F97}"/>
            </c:ext>
          </c:extLst>
        </c:ser>
        <c:ser>
          <c:idx val="4"/>
          <c:order val="3"/>
          <c:tx>
            <c:strRef>
              <c:f>A!$K$20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0.03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2.4E-2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1.9E-2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2.5999999999999999E-2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1.2999999999999999E-2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1.4E-2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1.4E-2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0.02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0.01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1.2999999999999999E-2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0</c:v>
                  </c:pt>
                  <c:pt idx="156">
                    <c:v>0</c:v>
                  </c:pt>
                  <c:pt idx="157">
                    <c:v>0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0</c:v>
                  </c:pt>
                  <c:pt idx="163">
                    <c:v>0</c:v>
                  </c:pt>
                  <c:pt idx="164">
                    <c:v>0</c:v>
                  </c:pt>
                  <c:pt idx="165">
                    <c:v>1.7999999999999999E-2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0</c:v>
                  </c:pt>
                  <c:pt idx="173">
                    <c:v>0</c:v>
                  </c:pt>
                  <c:pt idx="174">
                    <c:v>0</c:v>
                  </c:pt>
                  <c:pt idx="175">
                    <c:v>0</c:v>
                  </c:pt>
                  <c:pt idx="176">
                    <c:v>0</c:v>
                  </c:pt>
                  <c:pt idx="177">
                    <c:v>0</c:v>
                  </c:pt>
                  <c:pt idx="178">
                    <c:v>0</c:v>
                  </c:pt>
                  <c:pt idx="179">
                    <c:v>2.1999999999999999E-2</c:v>
                  </c:pt>
                  <c:pt idx="180">
                    <c:v>0</c:v>
                  </c:pt>
                  <c:pt idx="181">
                    <c:v>0</c:v>
                  </c:pt>
                  <c:pt idx="182">
                    <c:v>0</c:v>
                  </c:pt>
                  <c:pt idx="183">
                    <c:v>0</c:v>
                  </c:pt>
                  <c:pt idx="184">
                    <c:v>0</c:v>
                  </c:pt>
                  <c:pt idx="185">
                    <c:v>0</c:v>
                  </c:pt>
                  <c:pt idx="186">
                    <c:v>0</c:v>
                  </c:pt>
                  <c:pt idx="187">
                    <c:v>0</c:v>
                  </c:pt>
                  <c:pt idx="188">
                    <c:v>0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0</c:v>
                  </c:pt>
                  <c:pt idx="192">
                    <c:v>1.7999999999999999E-2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0</c:v>
                  </c:pt>
                  <c:pt idx="197">
                    <c:v>0</c:v>
                  </c:pt>
                  <c:pt idx="198">
                    <c:v>0</c:v>
                  </c:pt>
                  <c:pt idx="199">
                    <c:v>0</c:v>
                  </c:pt>
                  <c:pt idx="200">
                    <c:v>0</c:v>
                  </c:pt>
                  <c:pt idx="201">
                    <c:v>0</c:v>
                  </c:pt>
                  <c:pt idx="202">
                    <c:v>0</c:v>
                  </c:pt>
                  <c:pt idx="203">
                    <c:v>0</c:v>
                  </c:pt>
                  <c:pt idx="204">
                    <c:v>0</c:v>
                  </c:pt>
                  <c:pt idx="205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09">
                    <c:v>0</c:v>
                  </c:pt>
                  <c:pt idx="210">
                    <c:v>0</c:v>
                  </c:pt>
                  <c:pt idx="211">
                    <c:v>0</c:v>
                  </c:pt>
                  <c:pt idx="212">
                    <c:v>0</c:v>
                  </c:pt>
                  <c:pt idx="213">
                    <c:v>1.2999999999999999E-2</c:v>
                  </c:pt>
                  <c:pt idx="214">
                    <c:v>0</c:v>
                  </c:pt>
                  <c:pt idx="215">
                    <c:v>0</c:v>
                  </c:pt>
                  <c:pt idx="216">
                    <c:v>0</c:v>
                  </c:pt>
                  <c:pt idx="217">
                    <c:v>0</c:v>
                  </c:pt>
                  <c:pt idx="218">
                    <c:v>0</c:v>
                  </c:pt>
                  <c:pt idx="219">
                    <c:v>0</c:v>
                  </c:pt>
                  <c:pt idx="220">
                    <c:v>0</c:v>
                  </c:pt>
                  <c:pt idx="221">
                    <c:v>0</c:v>
                  </c:pt>
                  <c:pt idx="222">
                    <c:v>0</c:v>
                  </c:pt>
                  <c:pt idx="223">
                    <c:v>0</c:v>
                  </c:pt>
                  <c:pt idx="224">
                    <c:v>0</c:v>
                  </c:pt>
                  <c:pt idx="225">
                    <c:v>0</c:v>
                  </c:pt>
                  <c:pt idx="226">
                    <c:v>0</c:v>
                  </c:pt>
                  <c:pt idx="229">
                    <c:v>0</c:v>
                  </c:pt>
                  <c:pt idx="230">
                    <c:v>0</c:v>
                  </c:pt>
                  <c:pt idx="231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7">
                    <c:v>0</c:v>
                  </c:pt>
                  <c:pt idx="238">
                    <c:v>0</c:v>
                  </c:pt>
                  <c:pt idx="239">
                    <c:v>8.9999999999999993E-3</c:v>
                  </c:pt>
                  <c:pt idx="240">
                    <c:v>0</c:v>
                  </c:pt>
                  <c:pt idx="241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8">
                    <c:v>0</c:v>
                  </c:pt>
                  <c:pt idx="249">
                    <c:v>0</c:v>
                  </c:pt>
                  <c:pt idx="250">
                    <c:v>0</c:v>
                  </c:pt>
                  <c:pt idx="251">
                    <c:v>0</c:v>
                  </c:pt>
                  <c:pt idx="252">
                    <c:v>0</c:v>
                  </c:pt>
                  <c:pt idx="253">
                    <c:v>0</c:v>
                  </c:pt>
                  <c:pt idx="254">
                    <c:v>0</c:v>
                  </c:pt>
                  <c:pt idx="255">
                    <c:v>0</c:v>
                  </c:pt>
                  <c:pt idx="256">
                    <c:v>0</c:v>
                  </c:pt>
                  <c:pt idx="257">
                    <c:v>0</c:v>
                  </c:pt>
                  <c:pt idx="258">
                    <c:v>0</c:v>
                  </c:pt>
                  <c:pt idx="259">
                    <c:v>0</c:v>
                  </c:pt>
                  <c:pt idx="260">
                    <c:v>0</c:v>
                  </c:pt>
                  <c:pt idx="261">
                    <c:v>8.9999999999999993E-3</c:v>
                  </c:pt>
                  <c:pt idx="262">
                    <c:v>0</c:v>
                  </c:pt>
                  <c:pt idx="263">
                    <c:v>0</c:v>
                  </c:pt>
                  <c:pt idx="264">
                    <c:v>0</c:v>
                  </c:pt>
                  <c:pt idx="265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68">
                    <c:v>0</c:v>
                  </c:pt>
                  <c:pt idx="269">
                    <c:v>0</c:v>
                  </c:pt>
                  <c:pt idx="270">
                    <c:v>0</c:v>
                  </c:pt>
                  <c:pt idx="271">
                    <c:v>0</c:v>
                  </c:pt>
                  <c:pt idx="272">
                    <c:v>0</c:v>
                  </c:pt>
                  <c:pt idx="273">
                    <c:v>0</c:v>
                  </c:pt>
                  <c:pt idx="274">
                    <c:v>0</c:v>
                  </c:pt>
                  <c:pt idx="275">
                    <c:v>1.0999999999999999E-2</c:v>
                  </c:pt>
                  <c:pt idx="276">
                    <c:v>0</c:v>
                  </c:pt>
                  <c:pt idx="277">
                    <c:v>0</c:v>
                  </c:pt>
                  <c:pt idx="278">
                    <c:v>0</c:v>
                  </c:pt>
                  <c:pt idx="279">
                    <c:v>0</c:v>
                  </c:pt>
                  <c:pt idx="280">
                    <c:v>0</c:v>
                  </c:pt>
                  <c:pt idx="281">
                    <c:v>0</c:v>
                  </c:pt>
                  <c:pt idx="282">
                    <c:v>0</c:v>
                  </c:pt>
                  <c:pt idx="283">
                    <c:v>0</c:v>
                  </c:pt>
                  <c:pt idx="284">
                    <c:v>0</c:v>
                  </c:pt>
                  <c:pt idx="285">
                    <c:v>0</c:v>
                  </c:pt>
                  <c:pt idx="286">
                    <c:v>0</c:v>
                  </c:pt>
                  <c:pt idx="287">
                    <c:v>0</c:v>
                  </c:pt>
                  <c:pt idx="288">
                    <c:v>1.7999999999999999E-2</c:v>
                  </c:pt>
                  <c:pt idx="289">
                    <c:v>0</c:v>
                  </c:pt>
                  <c:pt idx="290">
                    <c:v>0</c:v>
                  </c:pt>
                  <c:pt idx="291">
                    <c:v>0</c:v>
                  </c:pt>
                  <c:pt idx="292">
                    <c:v>0</c:v>
                  </c:pt>
                  <c:pt idx="293">
                    <c:v>0</c:v>
                  </c:pt>
                  <c:pt idx="295">
                    <c:v>0</c:v>
                  </c:pt>
                  <c:pt idx="297">
                    <c:v>2.5000000000000001E-3</c:v>
                  </c:pt>
                  <c:pt idx="298">
                    <c:v>0</c:v>
                  </c:pt>
                  <c:pt idx="299">
                    <c:v>2.5000000000000001E-3</c:v>
                  </c:pt>
                  <c:pt idx="300">
                    <c:v>1.5E-3</c:v>
                  </c:pt>
                  <c:pt idx="301">
                    <c:v>1E-3</c:v>
                  </c:pt>
                  <c:pt idx="302">
                    <c:v>1E-4</c:v>
                  </c:pt>
                  <c:pt idx="303">
                    <c:v>1.1999999999999999E-3</c:v>
                  </c:pt>
                  <c:pt idx="304">
                    <c:v>4.0000000000000002E-4</c:v>
                  </c:pt>
                  <c:pt idx="305">
                    <c:v>0</c:v>
                  </c:pt>
                  <c:pt idx="306">
                    <c:v>0</c:v>
                  </c:pt>
                  <c:pt idx="307">
                    <c:v>1E-4</c:v>
                  </c:pt>
                  <c:pt idx="308">
                    <c:v>6.9999999999999999E-4</c:v>
                  </c:pt>
                  <c:pt idx="309">
                    <c:v>0</c:v>
                  </c:pt>
                  <c:pt idx="310">
                    <c:v>1E-3</c:v>
                  </c:pt>
                  <c:pt idx="311">
                    <c:v>4.1999999999999997E-3</c:v>
                  </c:pt>
                  <c:pt idx="312">
                    <c:v>2.9999999999999997E-4</c:v>
                  </c:pt>
                  <c:pt idx="313">
                    <c:v>0</c:v>
                  </c:pt>
                  <c:pt idx="314">
                    <c:v>1E-4</c:v>
                  </c:pt>
                  <c:pt idx="315">
                    <c:v>2.0000000000000001E-4</c:v>
                  </c:pt>
                  <c:pt idx="316">
                    <c:v>4.0000000000000002E-4</c:v>
                  </c:pt>
                  <c:pt idx="317">
                    <c:v>2.9999999999999997E-4</c:v>
                  </c:pt>
                  <c:pt idx="318">
                    <c:v>2.8E-3</c:v>
                  </c:pt>
                  <c:pt idx="319">
                    <c:v>1.04E-2</c:v>
                  </c:pt>
                  <c:pt idx="320">
                    <c:v>0</c:v>
                  </c:pt>
                  <c:pt idx="321">
                    <c:v>5.0000000000000001E-4</c:v>
                  </c:pt>
                  <c:pt idx="322">
                    <c:v>5.9999999999999995E-4</c:v>
                  </c:pt>
                  <c:pt idx="323">
                    <c:v>5.0000000000000001E-4</c:v>
                  </c:pt>
                  <c:pt idx="324">
                    <c:v>5.9999999999999995E-4</c:v>
                  </c:pt>
                  <c:pt idx="325">
                    <c:v>5.3E-3</c:v>
                  </c:pt>
                  <c:pt idx="326">
                    <c:v>4.0000000000000002E-4</c:v>
                  </c:pt>
                  <c:pt idx="327">
                    <c:v>5.9999999999999995E-4</c:v>
                  </c:pt>
                  <c:pt idx="328">
                    <c:v>4.0000000000000002E-4</c:v>
                  </c:pt>
                  <c:pt idx="329">
                    <c:v>3.7000000000000002E-3</c:v>
                  </c:pt>
                  <c:pt idx="330">
                    <c:v>8.3000000000000001E-3</c:v>
                  </c:pt>
                  <c:pt idx="331">
                    <c:v>2.0000000000000001E-4</c:v>
                  </c:pt>
                  <c:pt idx="332">
                    <c:v>2.0000000000000001E-4</c:v>
                  </c:pt>
                </c:numCache>
              </c:numRef>
            </c:plus>
            <c:minus>
              <c:numRef>
                <c:f>A!$D$21:$D$996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0.03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2.4E-2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1.9E-2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2.5999999999999999E-2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1.2999999999999999E-2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1.4E-2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1.4E-2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0.02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0.01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1.2999999999999999E-2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0</c:v>
                  </c:pt>
                  <c:pt idx="156">
                    <c:v>0</c:v>
                  </c:pt>
                  <c:pt idx="157">
                    <c:v>0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0</c:v>
                  </c:pt>
                  <c:pt idx="163">
                    <c:v>0</c:v>
                  </c:pt>
                  <c:pt idx="164">
                    <c:v>0</c:v>
                  </c:pt>
                  <c:pt idx="165">
                    <c:v>1.7999999999999999E-2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0</c:v>
                  </c:pt>
                  <c:pt idx="173">
                    <c:v>0</c:v>
                  </c:pt>
                  <c:pt idx="174">
                    <c:v>0</c:v>
                  </c:pt>
                  <c:pt idx="175">
                    <c:v>0</c:v>
                  </c:pt>
                  <c:pt idx="176">
                    <c:v>0</c:v>
                  </c:pt>
                  <c:pt idx="177">
                    <c:v>0</c:v>
                  </c:pt>
                  <c:pt idx="178">
                    <c:v>0</c:v>
                  </c:pt>
                  <c:pt idx="179">
                    <c:v>2.1999999999999999E-2</c:v>
                  </c:pt>
                  <c:pt idx="180">
                    <c:v>0</c:v>
                  </c:pt>
                  <c:pt idx="181">
                    <c:v>0</c:v>
                  </c:pt>
                  <c:pt idx="182">
                    <c:v>0</c:v>
                  </c:pt>
                  <c:pt idx="183">
                    <c:v>0</c:v>
                  </c:pt>
                  <c:pt idx="184">
                    <c:v>0</c:v>
                  </c:pt>
                  <c:pt idx="185">
                    <c:v>0</c:v>
                  </c:pt>
                  <c:pt idx="186">
                    <c:v>0</c:v>
                  </c:pt>
                  <c:pt idx="187">
                    <c:v>0</c:v>
                  </c:pt>
                  <c:pt idx="188">
                    <c:v>0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0</c:v>
                  </c:pt>
                  <c:pt idx="192">
                    <c:v>1.7999999999999999E-2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0</c:v>
                  </c:pt>
                  <c:pt idx="197">
                    <c:v>0</c:v>
                  </c:pt>
                  <c:pt idx="198">
                    <c:v>0</c:v>
                  </c:pt>
                  <c:pt idx="199">
                    <c:v>0</c:v>
                  </c:pt>
                  <c:pt idx="200">
                    <c:v>0</c:v>
                  </c:pt>
                  <c:pt idx="201">
                    <c:v>0</c:v>
                  </c:pt>
                  <c:pt idx="202">
                    <c:v>0</c:v>
                  </c:pt>
                  <c:pt idx="203">
                    <c:v>0</c:v>
                  </c:pt>
                  <c:pt idx="204">
                    <c:v>0</c:v>
                  </c:pt>
                  <c:pt idx="205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09">
                    <c:v>0</c:v>
                  </c:pt>
                  <c:pt idx="210">
                    <c:v>0</c:v>
                  </c:pt>
                  <c:pt idx="211">
                    <c:v>0</c:v>
                  </c:pt>
                  <c:pt idx="212">
                    <c:v>0</c:v>
                  </c:pt>
                  <c:pt idx="213">
                    <c:v>1.2999999999999999E-2</c:v>
                  </c:pt>
                  <c:pt idx="214">
                    <c:v>0</c:v>
                  </c:pt>
                  <c:pt idx="215">
                    <c:v>0</c:v>
                  </c:pt>
                  <c:pt idx="216">
                    <c:v>0</c:v>
                  </c:pt>
                  <c:pt idx="217">
                    <c:v>0</c:v>
                  </c:pt>
                  <c:pt idx="218">
                    <c:v>0</c:v>
                  </c:pt>
                  <c:pt idx="219">
                    <c:v>0</c:v>
                  </c:pt>
                  <c:pt idx="220">
                    <c:v>0</c:v>
                  </c:pt>
                  <c:pt idx="221">
                    <c:v>0</c:v>
                  </c:pt>
                  <c:pt idx="222">
                    <c:v>0</c:v>
                  </c:pt>
                  <c:pt idx="223">
                    <c:v>0</c:v>
                  </c:pt>
                  <c:pt idx="224">
                    <c:v>0</c:v>
                  </c:pt>
                  <c:pt idx="225">
                    <c:v>0</c:v>
                  </c:pt>
                  <c:pt idx="226">
                    <c:v>0</c:v>
                  </c:pt>
                  <c:pt idx="229">
                    <c:v>0</c:v>
                  </c:pt>
                  <c:pt idx="230">
                    <c:v>0</c:v>
                  </c:pt>
                  <c:pt idx="231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7">
                    <c:v>0</c:v>
                  </c:pt>
                  <c:pt idx="238">
                    <c:v>0</c:v>
                  </c:pt>
                  <c:pt idx="239">
                    <c:v>8.9999999999999993E-3</c:v>
                  </c:pt>
                  <c:pt idx="240">
                    <c:v>0</c:v>
                  </c:pt>
                  <c:pt idx="241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8">
                    <c:v>0</c:v>
                  </c:pt>
                  <c:pt idx="249">
                    <c:v>0</c:v>
                  </c:pt>
                  <c:pt idx="250">
                    <c:v>0</c:v>
                  </c:pt>
                  <c:pt idx="251">
                    <c:v>0</c:v>
                  </c:pt>
                  <c:pt idx="252">
                    <c:v>0</c:v>
                  </c:pt>
                  <c:pt idx="253">
                    <c:v>0</c:v>
                  </c:pt>
                  <c:pt idx="254">
                    <c:v>0</c:v>
                  </c:pt>
                  <c:pt idx="255">
                    <c:v>0</c:v>
                  </c:pt>
                  <c:pt idx="256">
                    <c:v>0</c:v>
                  </c:pt>
                  <c:pt idx="257">
                    <c:v>0</c:v>
                  </c:pt>
                  <c:pt idx="258">
                    <c:v>0</c:v>
                  </c:pt>
                  <c:pt idx="259">
                    <c:v>0</c:v>
                  </c:pt>
                  <c:pt idx="260">
                    <c:v>0</c:v>
                  </c:pt>
                  <c:pt idx="261">
                    <c:v>8.9999999999999993E-3</c:v>
                  </c:pt>
                  <c:pt idx="262">
                    <c:v>0</c:v>
                  </c:pt>
                  <c:pt idx="263">
                    <c:v>0</c:v>
                  </c:pt>
                  <c:pt idx="264">
                    <c:v>0</c:v>
                  </c:pt>
                  <c:pt idx="265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68">
                    <c:v>0</c:v>
                  </c:pt>
                  <c:pt idx="269">
                    <c:v>0</c:v>
                  </c:pt>
                  <c:pt idx="270">
                    <c:v>0</c:v>
                  </c:pt>
                  <c:pt idx="271">
                    <c:v>0</c:v>
                  </c:pt>
                  <c:pt idx="272">
                    <c:v>0</c:v>
                  </c:pt>
                  <c:pt idx="273">
                    <c:v>0</c:v>
                  </c:pt>
                  <c:pt idx="274">
                    <c:v>0</c:v>
                  </c:pt>
                  <c:pt idx="275">
                    <c:v>1.0999999999999999E-2</c:v>
                  </c:pt>
                  <c:pt idx="276">
                    <c:v>0</c:v>
                  </c:pt>
                  <c:pt idx="277">
                    <c:v>0</c:v>
                  </c:pt>
                  <c:pt idx="278">
                    <c:v>0</c:v>
                  </c:pt>
                  <c:pt idx="279">
                    <c:v>0</c:v>
                  </c:pt>
                  <c:pt idx="280">
                    <c:v>0</c:v>
                  </c:pt>
                  <c:pt idx="281">
                    <c:v>0</c:v>
                  </c:pt>
                  <c:pt idx="282">
                    <c:v>0</c:v>
                  </c:pt>
                  <c:pt idx="283">
                    <c:v>0</c:v>
                  </c:pt>
                  <c:pt idx="284">
                    <c:v>0</c:v>
                  </c:pt>
                  <c:pt idx="285">
                    <c:v>0</c:v>
                  </c:pt>
                  <c:pt idx="286">
                    <c:v>0</c:v>
                  </c:pt>
                  <c:pt idx="287">
                    <c:v>0</c:v>
                  </c:pt>
                  <c:pt idx="288">
                    <c:v>1.7999999999999999E-2</c:v>
                  </c:pt>
                  <c:pt idx="289">
                    <c:v>0</c:v>
                  </c:pt>
                  <c:pt idx="290">
                    <c:v>0</c:v>
                  </c:pt>
                  <c:pt idx="291">
                    <c:v>0</c:v>
                  </c:pt>
                  <c:pt idx="292">
                    <c:v>0</c:v>
                  </c:pt>
                  <c:pt idx="293">
                    <c:v>0</c:v>
                  </c:pt>
                  <c:pt idx="295">
                    <c:v>0</c:v>
                  </c:pt>
                  <c:pt idx="297">
                    <c:v>2.5000000000000001E-3</c:v>
                  </c:pt>
                  <c:pt idx="298">
                    <c:v>0</c:v>
                  </c:pt>
                  <c:pt idx="299">
                    <c:v>2.5000000000000001E-3</c:v>
                  </c:pt>
                  <c:pt idx="300">
                    <c:v>1.5E-3</c:v>
                  </c:pt>
                  <c:pt idx="301">
                    <c:v>1E-3</c:v>
                  </c:pt>
                  <c:pt idx="302">
                    <c:v>1E-4</c:v>
                  </c:pt>
                  <c:pt idx="303">
                    <c:v>1.1999999999999999E-3</c:v>
                  </c:pt>
                  <c:pt idx="304">
                    <c:v>4.0000000000000002E-4</c:v>
                  </c:pt>
                  <c:pt idx="305">
                    <c:v>0</c:v>
                  </c:pt>
                  <c:pt idx="306">
                    <c:v>0</c:v>
                  </c:pt>
                  <c:pt idx="307">
                    <c:v>1E-4</c:v>
                  </c:pt>
                  <c:pt idx="308">
                    <c:v>6.9999999999999999E-4</c:v>
                  </c:pt>
                  <c:pt idx="309">
                    <c:v>0</c:v>
                  </c:pt>
                  <c:pt idx="310">
                    <c:v>1E-3</c:v>
                  </c:pt>
                  <c:pt idx="311">
                    <c:v>4.1999999999999997E-3</c:v>
                  </c:pt>
                  <c:pt idx="312">
                    <c:v>2.9999999999999997E-4</c:v>
                  </c:pt>
                  <c:pt idx="313">
                    <c:v>0</c:v>
                  </c:pt>
                  <c:pt idx="314">
                    <c:v>1E-4</c:v>
                  </c:pt>
                  <c:pt idx="315">
                    <c:v>2.0000000000000001E-4</c:v>
                  </c:pt>
                  <c:pt idx="316">
                    <c:v>4.0000000000000002E-4</c:v>
                  </c:pt>
                  <c:pt idx="317">
                    <c:v>2.9999999999999997E-4</c:v>
                  </c:pt>
                  <c:pt idx="318">
                    <c:v>2.8E-3</c:v>
                  </c:pt>
                  <c:pt idx="319">
                    <c:v>1.04E-2</c:v>
                  </c:pt>
                  <c:pt idx="320">
                    <c:v>0</c:v>
                  </c:pt>
                  <c:pt idx="321">
                    <c:v>5.0000000000000001E-4</c:v>
                  </c:pt>
                  <c:pt idx="322">
                    <c:v>5.9999999999999995E-4</c:v>
                  </c:pt>
                  <c:pt idx="323">
                    <c:v>5.0000000000000001E-4</c:v>
                  </c:pt>
                  <c:pt idx="324">
                    <c:v>5.9999999999999995E-4</c:v>
                  </c:pt>
                  <c:pt idx="325">
                    <c:v>5.3E-3</c:v>
                  </c:pt>
                  <c:pt idx="326">
                    <c:v>4.0000000000000002E-4</c:v>
                  </c:pt>
                  <c:pt idx="327">
                    <c:v>5.9999999999999995E-4</c:v>
                  </c:pt>
                  <c:pt idx="328">
                    <c:v>4.0000000000000002E-4</c:v>
                  </c:pt>
                  <c:pt idx="329">
                    <c:v>3.7000000000000002E-3</c:v>
                  </c:pt>
                  <c:pt idx="330">
                    <c:v>8.3000000000000001E-3</c:v>
                  </c:pt>
                  <c:pt idx="331">
                    <c:v>2.0000000000000001E-4</c:v>
                  </c:pt>
                  <c:pt idx="33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A!$F$21:$F$996</c:f>
              <c:numCache>
                <c:formatCode>General</c:formatCode>
                <c:ptCount val="976"/>
                <c:pt idx="0">
                  <c:v>-12419</c:v>
                </c:pt>
                <c:pt idx="1">
                  <c:v>-12283</c:v>
                </c:pt>
                <c:pt idx="2">
                  <c:v>-12270.5</c:v>
                </c:pt>
                <c:pt idx="3">
                  <c:v>-12257</c:v>
                </c:pt>
                <c:pt idx="4">
                  <c:v>-12166</c:v>
                </c:pt>
                <c:pt idx="5">
                  <c:v>-12148</c:v>
                </c:pt>
                <c:pt idx="6">
                  <c:v>-12094.5</c:v>
                </c:pt>
                <c:pt idx="7">
                  <c:v>-11932.5</c:v>
                </c:pt>
                <c:pt idx="8">
                  <c:v>-11928</c:v>
                </c:pt>
                <c:pt idx="9">
                  <c:v>-11735</c:v>
                </c:pt>
                <c:pt idx="10">
                  <c:v>-11728</c:v>
                </c:pt>
                <c:pt idx="11">
                  <c:v>-11662.5</c:v>
                </c:pt>
                <c:pt idx="12">
                  <c:v>-11645</c:v>
                </c:pt>
                <c:pt idx="13">
                  <c:v>-11645</c:v>
                </c:pt>
                <c:pt idx="14">
                  <c:v>-11635.5</c:v>
                </c:pt>
                <c:pt idx="15">
                  <c:v>-11629</c:v>
                </c:pt>
                <c:pt idx="16">
                  <c:v>-11615.5</c:v>
                </c:pt>
                <c:pt idx="17">
                  <c:v>-11594.5</c:v>
                </c:pt>
                <c:pt idx="18">
                  <c:v>-11584</c:v>
                </c:pt>
                <c:pt idx="19">
                  <c:v>-11574.5</c:v>
                </c:pt>
                <c:pt idx="20">
                  <c:v>-11561</c:v>
                </c:pt>
                <c:pt idx="21">
                  <c:v>-11559.5</c:v>
                </c:pt>
                <c:pt idx="22">
                  <c:v>-11490</c:v>
                </c:pt>
                <c:pt idx="23">
                  <c:v>-11251</c:v>
                </c:pt>
                <c:pt idx="24">
                  <c:v>-11229.5</c:v>
                </c:pt>
                <c:pt idx="25">
                  <c:v>-10924</c:v>
                </c:pt>
                <c:pt idx="26">
                  <c:v>-10911</c:v>
                </c:pt>
                <c:pt idx="27">
                  <c:v>-10735.5</c:v>
                </c:pt>
                <c:pt idx="28">
                  <c:v>-10614.5</c:v>
                </c:pt>
                <c:pt idx="29">
                  <c:v>-10431</c:v>
                </c:pt>
                <c:pt idx="30">
                  <c:v>-10417</c:v>
                </c:pt>
                <c:pt idx="31">
                  <c:v>-10411.5</c:v>
                </c:pt>
                <c:pt idx="32">
                  <c:v>-10397.5</c:v>
                </c:pt>
                <c:pt idx="33">
                  <c:v>-10377</c:v>
                </c:pt>
                <c:pt idx="34">
                  <c:v>-10369</c:v>
                </c:pt>
                <c:pt idx="35">
                  <c:v>-10236</c:v>
                </c:pt>
                <c:pt idx="36">
                  <c:v>-10235.5</c:v>
                </c:pt>
                <c:pt idx="37">
                  <c:v>-10235</c:v>
                </c:pt>
                <c:pt idx="38">
                  <c:v>-10214.5</c:v>
                </c:pt>
                <c:pt idx="39">
                  <c:v>-10079.5</c:v>
                </c:pt>
                <c:pt idx="40">
                  <c:v>-10018.5</c:v>
                </c:pt>
                <c:pt idx="41">
                  <c:v>-9910.5</c:v>
                </c:pt>
                <c:pt idx="42">
                  <c:v>-9855.5</c:v>
                </c:pt>
                <c:pt idx="43">
                  <c:v>-9791</c:v>
                </c:pt>
                <c:pt idx="44">
                  <c:v>-9629</c:v>
                </c:pt>
                <c:pt idx="45">
                  <c:v>-9572.5</c:v>
                </c:pt>
                <c:pt idx="46">
                  <c:v>-9227</c:v>
                </c:pt>
                <c:pt idx="47">
                  <c:v>-9107</c:v>
                </c:pt>
                <c:pt idx="48">
                  <c:v>-9047</c:v>
                </c:pt>
                <c:pt idx="49">
                  <c:v>-9024</c:v>
                </c:pt>
                <c:pt idx="50">
                  <c:v>-8918</c:v>
                </c:pt>
                <c:pt idx="51">
                  <c:v>-8917.5</c:v>
                </c:pt>
                <c:pt idx="52">
                  <c:v>-8890.5</c:v>
                </c:pt>
                <c:pt idx="53">
                  <c:v>-8849</c:v>
                </c:pt>
                <c:pt idx="54">
                  <c:v>-8701.5</c:v>
                </c:pt>
                <c:pt idx="55">
                  <c:v>-8687</c:v>
                </c:pt>
                <c:pt idx="56">
                  <c:v>-8539</c:v>
                </c:pt>
                <c:pt idx="57">
                  <c:v>-8532</c:v>
                </c:pt>
                <c:pt idx="58">
                  <c:v>-8411</c:v>
                </c:pt>
                <c:pt idx="59">
                  <c:v>-8368.5</c:v>
                </c:pt>
                <c:pt idx="60">
                  <c:v>-8368.5</c:v>
                </c:pt>
                <c:pt idx="61">
                  <c:v>-8296</c:v>
                </c:pt>
                <c:pt idx="62">
                  <c:v>-8228</c:v>
                </c:pt>
                <c:pt idx="63">
                  <c:v>-8228</c:v>
                </c:pt>
                <c:pt idx="64">
                  <c:v>-8227.5</c:v>
                </c:pt>
                <c:pt idx="65">
                  <c:v>-8227.5</c:v>
                </c:pt>
                <c:pt idx="66">
                  <c:v>-8227.5</c:v>
                </c:pt>
                <c:pt idx="67">
                  <c:v>-8227</c:v>
                </c:pt>
                <c:pt idx="68">
                  <c:v>-8227</c:v>
                </c:pt>
                <c:pt idx="69">
                  <c:v>-8215</c:v>
                </c:pt>
                <c:pt idx="70">
                  <c:v>-8215</c:v>
                </c:pt>
                <c:pt idx="71">
                  <c:v>-8207</c:v>
                </c:pt>
                <c:pt idx="72">
                  <c:v>-8187</c:v>
                </c:pt>
                <c:pt idx="73">
                  <c:v>-8187</c:v>
                </c:pt>
                <c:pt idx="74">
                  <c:v>-8173</c:v>
                </c:pt>
                <c:pt idx="75">
                  <c:v>-8173</c:v>
                </c:pt>
                <c:pt idx="76">
                  <c:v>-8173</c:v>
                </c:pt>
                <c:pt idx="77">
                  <c:v>-8159</c:v>
                </c:pt>
                <c:pt idx="78">
                  <c:v>-8159</c:v>
                </c:pt>
                <c:pt idx="79">
                  <c:v>-8159</c:v>
                </c:pt>
                <c:pt idx="80">
                  <c:v>-8063</c:v>
                </c:pt>
                <c:pt idx="81">
                  <c:v>-8044.5</c:v>
                </c:pt>
                <c:pt idx="82">
                  <c:v>-8038.5</c:v>
                </c:pt>
                <c:pt idx="83">
                  <c:v>-8038.5</c:v>
                </c:pt>
                <c:pt idx="84">
                  <c:v>-7996.5</c:v>
                </c:pt>
                <c:pt idx="85">
                  <c:v>-7896</c:v>
                </c:pt>
                <c:pt idx="86">
                  <c:v>-7890</c:v>
                </c:pt>
                <c:pt idx="87">
                  <c:v>-7869.5</c:v>
                </c:pt>
                <c:pt idx="88">
                  <c:v>-7869.5</c:v>
                </c:pt>
                <c:pt idx="89">
                  <c:v>-7680.5</c:v>
                </c:pt>
                <c:pt idx="90">
                  <c:v>-7645</c:v>
                </c:pt>
                <c:pt idx="91">
                  <c:v>-7544.5</c:v>
                </c:pt>
                <c:pt idx="92">
                  <c:v>-7524</c:v>
                </c:pt>
                <c:pt idx="93">
                  <c:v>-7510.5</c:v>
                </c:pt>
                <c:pt idx="94">
                  <c:v>-7462</c:v>
                </c:pt>
                <c:pt idx="95">
                  <c:v>-7399</c:v>
                </c:pt>
                <c:pt idx="96">
                  <c:v>-7389.5</c:v>
                </c:pt>
                <c:pt idx="97">
                  <c:v>-7336</c:v>
                </c:pt>
                <c:pt idx="98">
                  <c:v>-7260</c:v>
                </c:pt>
                <c:pt idx="99">
                  <c:v>-7181</c:v>
                </c:pt>
                <c:pt idx="100">
                  <c:v>-7040</c:v>
                </c:pt>
                <c:pt idx="101">
                  <c:v>-7032</c:v>
                </c:pt>
                <c:pt idx="102">
                  <c:v>-7013</c:v>
                </c:pt>
                <c:pt idx="103">
                  <c:v>-7013</c:v>
                </c:pt>
                <c:pt idx="104">
                  <c:v>-7005</c:v>
                </c:pt>
                <c:pt idx="105">
                  <c:v>-6983.5</c:v>
                </c:pt>
                <c:pt idx="106">
                  <c:v>-6982</c:v>
                </c:pt>
                <c:pt idx="107">
                  <c:v>-6969.5</c:v>
                </c:pt>
                <c:pt idx="108">
                  <c:v>-6963</c:v>
                </c:pt>
                <c:pt idx="109">
                  <c:v>-6822</c:v>
                </c:pt>
                <c:pt idx="110">
                  <c:v>-6810</c:v>
                </c:pt>
                <c:pt idx="111">
                  <c:v>-6794</c:v>
                </c:pt>
                <c:pt idx="112">
                  <c:v>-6667</c:v>
                </c:pt>
                <c:pt idx="113">
                  <c:v>-6641</c:v>
                </c:pt>
                <c:pt idx="114">
                  <c:v>-6519</c:v>
                </c:pt>
                <c:pt idx="115">
                  <c:v>-6519</c:v>
                </c:pt>
                <c:pt idx="116">
                  <c:v>-6362</c:v>
                </c:pt>
                <c:pt idx="117">
                  <c:v>-6343</c:v>
                </c:pt>
                <c:pt idx="118">
                  <c:v>-6343</c:v>
                </c:pt>
                <c:pt idx="119">
                  <c:v>-6203</c:v>
                </c:pt>
                <c:pt idx="120">
                  <c:v>-6190</c:v>
                </c:pt>
                <c:pt idx="121">
                  <c:v>-6189.5</c:v>
                </c:pt>
                <c:pt idx="122">
                  <c:v>-6189</c:v>
                </c:pt>
                <c:pt idx="123">
                  <c:v>-6188</c:v>
                </c:pt>
                <c:pt idx="124">
                  <c:v>-6187.5</c:v>
                </c:pt>
                <c:pt idx="125">
                  <c:v>-6185.5</c:v>
                </c:pt>
                <c:pt idx="126">
                  <c:v>-6174</c:v>
                </c:pt>
                <c:pt idx="127">
                  <c:v>-6124</c:v>
                </c:pt>
                <c:pt idx="128">
                  <c:v>-6118</c:v>
                </c:pt>
                <c:pt idx="129">
                  <c:v>-6097</c:v>
                </c:pt>
                <c:pt idx="130">
                  <c:v>-6019</c:v>
                </c:pt>
                <c:pt idx="131">
                  <c:v>-6012</c:v>
                </c:pt>
                <c:pt idx="132">
                  <c:v>-6005</c:v>
                </c:pt>
                <c:pt idx="133">
                  <c:v>-6005</c:v>
                </c:pt>
                <c:pt idx="134">
                  <c:v>-5999</c:v>
                </c:pt>
                <c:pt idx="135">
                  <c:v>-5998.5</c:v>
                </c:pt>
                <c:pt idx="136">
                  <c:v>-5998</c:v>
                </c:pt>
                <c:pt idx="137">
                  <c:v>-5997.5</c:v>
                </c:pt>
                <c:pt idx="138">
                  <c:v>-5978</c:v>
                </c:pt>
                <c:pt idx="139">
                  <c:v>-5858</c:v>
                </c:pt>
                <c:pt idx="140">
                  <c:v>-5857.5</c:v>
                </c:pt>
                <c:pt idx="141">
                  <c:v>-5845.5</c:v>
                </c:pt>
                <c:pt idx="142">
                  <c:v>-5844.5</c:v>
                </c:pt>
                <c:pt idx="143">
                  <c:v>-5844</c:v>
                </c:pt>
                <c:pt idx="144">
                  <c:v>-5820.5</c:v>
                </c:pt>
                <c:pt idx="145">
                  <c:v>-5820</c:v>
                </c:pt>
                <c:pt idx="146">
                  <c:v>-5787</c:v>
                </c:pt>
                <c:pt idx="147">
                  <c:v>-5720</c:v>
                </c:pt>
                <c:pt idx="148">
                  <c:v>-5675</c:v>
                </c:pt>
                <c:pt idx="149">
                  <c:v>-5668</c:v>
                </c:pt>
                <c:pt idx="150">
                  <c:v>-5660.5</c:v>
                </c:pt>
                <c:pt idx="151">
                  <c:v>-5655</c:v>
                </c:pt>
                <c:pt idx="152">
                  <c:v>-5644.5</c:v>
                </c:pt>
                <c:pt idx="153">
                  <c:v>-5569.5</c:v>
                </c:pt>
                <c:pt idx="154">
                  <c:v>-5489.5</c:v>
                </c:pt>
                <c:pt idx="155">
                  <c:v>-5978</c:v>
                </c:pt>
                <c:pt idx="156">
                  <c:v>-5489.5</c:v>
                </c:pt>
                <c:pt idx="157">
                  <c:v>-5469</c:v>
                </c:pt>
                <c:pt idx="158">
                  <c:v>-5468</c:v>
                </c:pt>
                <c:pt idx="159">
                  <c:v>-5429</c:v>
                </c:pt>
                <c:pt idx="160">
                  <c:v>-5427</c:v>
                </c:pt>
                <c:pt idx="161">
                  <c:v>-5347.5</c:v>
                </c:pt>
                <c:pt idx="162">
                  <c:v>-5329</c:v>
                </c:pt>
                <c:pt idx="163">
                  <c:v>-5327</c:v>
                </c:pt>
                <c:pt idx="164">
                  <c:v>-5280</c:v>
                </c:pt>
                <c:pt idx="165">
                  <c:v>-5274</c:v>
                </c:pt>
                <c:pt idx="166">
                  <c:v>-5186.5</c:v>
                </c:pt>
                <c:pt idx="167">
                  <c:v>-5125</c:v>
                </c:pt>
                <c:pt idx="168">
                  <c:v>-5117</c:v>
                </c:pt>
                <c:pt idx="169">
                  <c:v>-5105</c:v>
                </c:pt>
                <c:pt idx="170">
                  <c:v>-4988.5</c:v>
                </c:pt>
                <c:pt idx="171">
                  <c:v>-4812</c:v>
                </c:pt>
                <c:pt idx="172">
                  <c:v>-4808</c:v>
                </c:pt>
                <c:pt idx="173">
                  <c:v>-4765</c:v>
                </c:pt>
                <c:pt idx="174">
                  <c:v>-4757</c:v>
                </c:pt>
                <c:pt idx="175">
                  <c:v>-4636</c:v>
                </c:pt>
                <c:pt idx="176">
                  <c:v>-4624</c:v>
                </c:pt>
                <c:pt idx="177">
                  <c:v>-4624</c:v>
                </c:pt>
                <c:pt idx="178">
                  <c:v>-4476</c:v>
                </c:pt>
                <c:pt idx="179">
                  <c:v>-4455</c:v>
                </c:pt>
                <c:pt idx="180">
                  <c:v>-4286.5</c:v>
                </c:pt>
                <c:pt idx="181">
                  <c:v>-4272.5</c:v>
                </c:pt>
                <c:pt idx="182">
                  <c:v>-4190.5</c:v>
                </c:pt>
                <c:pt idx="183">
                  <c:v>-4174.5</c:v>
                </c:pt>
                <c:pt idx="184">
                  <c:v>-4160</c:v>
                </c:pt>
                <c:pt idx="185">
                  <c:v>-4090.5</c:v>
                </c:pt>
                <c:pt idx="186">
                  <c:v>-3968</c:v>
                </c:pt>
                <c:pt idx="187">
                  <c:v>-3901</c:v>
                </c:pt>
                <c:pt idx="188">
                  <c:v>-3805</c:v>
                </c:pt>
                <c:pt idx="189">
                  <c:v>-3788</c:v>
                </c:pt>
                <c:pt idx="190">
                  <c:v>-3785.5</c:v>
                </c:pt>
                <c:pt idx="191">
                  <c:v>-3779.5</c:v>
                </c:pt>
                <c:pt idx="192">
                  <c:v>-3683</c:v>
                </c:pt>
                <c:pt idx="193">
                  <c:v>-3612</c:v>
                </c:pt>
                <c:pt idx="194">
                  <c:v>-3585</c:v>
                </c:pt>
                <c:pt idx="195">
                  <c:v>-3585</c:v>
                </c:pt>
                <c:pt idx="196">
                  <c:v>-3584.5</c:v>
                </c:pt>
                <c:pt idx="197">
                  <c:v>-3583</c:v>
                </c:pt>
                <c:pt idx="198">
                  <c:v>-3557</c:v>
                </c:pt>
                <c:pt idx="199">
                  <c:v>-3556</c:v>
                </c:pt>
                <c:pt idx="200">
                  <c:v>-3527</c:v>
                </c:pt>
                <c:pt idx="201">
                  <c:v>-3442</c:v>
                </c:pt>
                <c:pt idx="202">
                  <c:v>-3253</c:v>
                </c:pt>
                <c:pt idx="203">
                  <c:v>-3237</c:v>
                </c:pt>
                <c:pt idx="204">
                  <c:v>-3209</c:v>
                </c:pt>
                <c:pt idx="205">
                  <c:v>-3180</c:v>
                </c:pt>
                <c:pt idx="206">
                  <c:v>-3168</c:v>
                </c:pt>
                <c:pt idx="207">
                  <c:v>-3168</c:v>
                </c:pt>
                <c:pt idx="208">
                  <c:v>-3119</c:v>
                </c:pt>
                <c:pt idx="209">
                  <c:v>-3099</c:v>
                </c:pt>
                <c:pt idx="210">
                  <c:v>-3098</c:v>
                </c:pt>
                <c:pt idx="211">
                  <c:v>-3098</c:v>
                </c:pt>
                <c:pt idx="212">
                  <c:v>-3097</c:v>
                </c:pt>
                <c:pt idx="213">
                  <c:v>-3073</c:v>
                </c:pt>
                <c:pt idx="214">
                  <c:v>-3072</c:v>
                </c:pt>
                <c:pt idx="215">
                  <c:v>-3070.5</c:v>
                </c:pt>
                <c:pt idx="216">
                  <c:v>-3050</c:v>
                </c:pt>
                <c:pt idx="217">
                  <c:v>-3049.5</c:v>
                </c:pt>
                <c:pt idx="218">
                  <c:v>-2978</c:v>
                </c:pt>
                <c:pt idx="219">
                  <c:v>-2977.5</c:v>
                </c:pt>
                <c:pt idx="220">
                  <c:v>-2964.5</c:v>
                </c:pt>
                <c:pt idx="221">
                  <c:v>-2964</c:v>
                </c:pt>
                <c:pt idx="222">
                  <c:v>-2963</c:v>
                </c:pt>
                <c:pt idx="223">
                  <c:v>-2950</c:v>
                </c:pt>
                <c:pt idx="224">
                  <c:v>-2949.5</c:v>
                </c:pt>
                <c:pt idx="225">
                  <c:v>-2949</c:v>
                </c:pt>
                <c:pt idx="226">
                  <c:v>-2937.5</c:v>
                </c:pt>
                <c:pt idx="227">
                  <c:v>-2881</c:v>
                </c:pt>
                <c:pt idx="228">
                  <c:v>-2880.5</c:v>
                </c:pt>
                <c:pt idx="229">
                  <c:v>-2633</c:v>
                </c:pt>
                <c:pt idx="230">
                  <c:v>-2603.5</c:v>
                </c:pt>
                <c:pt idx="231">
                  <c:v>-2590.5</c:v>
                </c:pt>
                <c:pt idx="232">
                  <c:v>-2590</c:v>
                </c:pt>
                <c:pt idx="233">
                  <c:v>-2428</c:v>
                </c:pt>
                <c:pt idx="234">
                  <c:v>-2330.5</c:v>
                </c:pt>
                <c:pt idx="235">
                  <c:v>-2330</c:v>
                </c:pt>
                <c:pt idx="236">
                  <c:v>-2302</c:v>
                </c:pt>
                <c:pt idx="237">
                  <c:v>-2190.5</c:v>
                </c:pt>
                <c:pt idx="238">
                  <c:v>-2168</c:v>
                </c:pt>
                <c:pt idx="239">
                  <c:v>-2121</c:v>
                </c:pt>
                <c:pt idx="240">
                  <c:v>-2084</c:v>
                </c:pt>
                <c:pt idx="241">
                  <c:v>-2083.5</c:v>
                </c:pt>
                <c:pt idx="242">
                  <c:v>-2069.5</c:v>
                </c:pt>
                <c:pt idx="243">
                  <c:v>-2041.5</c:v>
                </c:pt>
                <c:pt idx="244">
                  <c:v>-2029</c:v>
                </c:pt>
                <c:pt idx="245">
                  <c:v>-1914</c:v>
                </c:pt>
                <c:pt idx="246">
                  <c:v>-1900.5</c:v>
                </c:pt>
                <c:pt idx="247">
                  <c:v>-1831.5</c:v>
                </c:pt>
                <c:pt idx="248">
                  <c:v>-1787.5</c:v>
                </c:pt>
                <c:pt idx="249">
                  <c:v>-1752.5</c:v>
                </c:pt>
                <c:pt idx="250">
                  <c:v>-1739</c:v>
                </c:pt>
                <c:pt idx="251">
                  <c:v>-1724.5</c:v>
                </c:pt>
                <c:pt idx="252">
                  <c:v>-1655</c:v>
                </c:pt>
                <c:pt idx="253">
                  <c:v>-1393.5</c:v>
                </c:pt>
                <c:pt idx="254">
                  <c:v>-1393.5</c:v>
                </c:pt>
                <c:pt idx="255">
                  <c:v>-1392.5</c:v>
                </c:pt>
                <c:pt idx="256">
                  <c:v>-1380.5</c:v>
                </c:pt>
                <c:pt idx="257">
                  <c:v>-1380</c:v>
                </c:pt>
                <c:pt idx="258">
                  <c:v>-1380</c:v>
                </c:pt>
                <c:pt idx="259">
                  <c:v>-1338.5</c:v>
                </c:pt>
                <c:pt idx="260">
                  <c:v>-1296</c:v>
                </c:pt>
                <c:pt idx="261">
                  <c:v>-1252</c:v>
                </c:pt>
                <c:pt idx="262">
                  <c:v>-1224.5</c:v>
                </c:pt>
                <c:pt idx="263">
                  <c:v>-1224</c:v>
                </c:pt>
                <c:pt idx="264">
                  <c:v>-1198</c:v>
                </c:pt>
                <c:pt idx="265">
                  <c:v>-1197.5</c:v>
                </c:pt>
                <c:pt idx="266">
                  <c:v>-1091</c:v>
                </c:pt>
                <c:pt idx="267">
                  <c:v>-1077</c:v>
                </c:pt>
                <c:pt idx="268">
                  <c:v>-1049</c:v>
                </c:pt>
                <c:pt idx="269">
                  <c:v>-1007</c:v>
                </c:pt>
                <c:pt idx="270">
                  <c:v>-817.5</c:v>
                </c:pt>
                <c:pt idx="271">
                  <c:v>-789.5</c:v>
                </c:pt>
                <c:pt idx="272">
                  <c:v>-731</c:v>
                </c:pt>
                <c:pt idx="273">
                  <c:v>-724.5</c:v>
                </c:pt>
                <c:pt idx="274">
                  <c:v>-690</c:v>
                </c:pt>
                <c:pt idx="275">
                  <c:v>-556</c:v>
                </c:pt>
                <c:pt idx="276">
                  <c:v>-535.5</c:v>
                </c:pt>
                <c:pt idx="277">
                  <c:v>-535</c:v>
                </c:pt>
                <c:pt idx="278">
                  <c:v>-506.5</c:v>
                </c:pt>
                <c:pt idx="279">
                  <c:v>-393.5</c:v>
                </c:pt>
                <c:pt idx="280">
                  <c:v>-387</c:v>
                </c:pt>
                <c:pt idx="281">
                  <c:v>-386.5</c:v>
                </c:pt>
                <c:pt idx="282">
                  <c:v>-373</c:v>
                </c:pt>
                <c:pt idx="283">
                  <c:v>-359</c:v>
                </c:pt>
                <c:pt idx="284">
                  <c:v>-203.5</c:v>
                </c:pt>
                <c:pt idx="285">
                  <c:v>-191.5</c:v>
                </c:pt>
                <c:pt idx="286">
                  <c:v>-191</c:v>
                </c:pt>
                <c:pt idx="287">
                  <c:v>-190</c:v>
                </c:pt>
                <c:pt idx="288">
                  <c:v>-75</c:v>
                </c:pt>
                <c:pt idx="289">
                  <c:v>-41.5</c:v>
                </c:pt>
                <c:pt idx="290">
                  <c:v>-36</c:v>
                </c:pt>
                <c:pt idx="291">
                  <c:v>0</c:v>
                </c:pt>
                <c:pt idx="292">
                  <c:v>12.5</c:v>
                </c:pt>
                <c:pt idx="293">
                  <c:v>168</c:v>
                </c:pt>
                <c:pt idx="294">
                  <c:v>1683</c:v>
                </c:pt>
                <c:pt idx="295">
                  <c:v>1858</c:v>
                </c:pt>
                <c:pt idx="296">
                  <c:v>1858.5</c:v>
                </c:pt>
                <c:pt idx="297">
                  <c:v>2210</c:v>
                </c:pt>
                <c:pt idx="298">
                  <c:v>2210</c:v>
                </c:pt>
                <c:pt idx="299">
                  <c:v>2216</c:v>
                </c:pt>
                <c:pt idx="300">
                  <c:v>2358</c:v>
                </c:pt>
                <c:pt idx="301">
                  <c:v>2358.5</c:v>
                </c:pt>
                <c:pt idx="302">
                  <c:v>5274</c:v>
                </c:pt>
                <c:pt idx="303">
                  <c:v>5489.5</c:v>
                </c:pt>
                <c:pt idx="304">
                  <c:v>5670</c:v>
                </c:pt>
                <c:pt idx="305">
                  <c:v>5933</c:v>
                </c:pt>
                <c:pt idx="306">
                  <c:v>5934</c:v>
                </c:pt>
                <c:pt idx="307">
                  <c:v>5934</c:v>
                </c:pt>
                <c:pt idx="308">
                  <c:v>5957</c:v>
                </c:pt>
                <c:pt idx="309">
                  <c:v>5961.5</c:v>
                </c:pt>
                <c:pt idx="310">
                  <c:v>5990</c:v>
                </c:pt>
                <c:pt idx="311">
                  <c:v>5990.5</c:v>
                </c:pt>
                <c:pt idx="312">
                  <c:v>6089</c:v>
                </c:pt>
                <c:pt idx="313">
                  <c:v>6109.5</c:v>
                </c:pt>
                <c:pt idx="314">
                  <c:v>6110</c:v>
                </c:pt>
                <c:pt idx="315">
                  <c:v>6110.5</c:v>
                </c:pt>
                <c:pt idx="316">
                  <c:v>6137</c:v>
                </c:pt>
                <c:pt idx="317">
                  <c:v>6137</c:v>
                </c:pt>
                <c:pt idx="318">
                  <c:v>6279.5</c:v>
                </c:pt>
                <c:pt idx="319">
                  <c:v>6427</c:v>
                </c:pt>
                <c:pt idx="320">
                  <c:v>6635</c:v>
                </c:pt>
                <c:pt idx="321">
                  <c:v>6646.5</c:v>
                </c:pt>
                <c:pt idx="322">
                  <c:v>6757</c:v>
                </c:pt>
                <c:pt idx="323">
                  <c:v>6757</c:v>
                </c:pt>
                <c:pt idx="324">
                  <c:v>6805.5</c:v>
                </c:pt>
                <c:pt idx="325">
                  <c:v>6947.5</c:v>
                </c:pt>
                <c:pt idx="326">
                  <c:v>6961</c:v>
                </c:pt>
                <c:pt idx="327">
                  <c:v>6961</c:v>
                </c:pt>
                <c:pt idx="328">
                  <c:v>6961</c:v>
                </c:pt>
                <c:pt idx="329">
                  <c:v>7151</c:v>
                </c:pt>
                <c:pt idx="330">
                  <c:v>7152</c:v>
                </c:pt>
                <c:pt idx="331">
                  <c:v>7264</c:v>
                </c:pt>
                <c:pt idx="332">
                  <c:v>7355</c:v>
                </c:pt>
              </c:numCache>
            </c:numRef>
          </c:xVal>
          <c:yVal>
            <c:numRef>
              <c:f>A!$K$21:$K$996</c:f>
              <c:numCache>
                <c:formatCode>General</c:formatCode>
                <c:ptCount val="976"/>
                <c:pt idx="302">
                  <c:v>0.16311799999675713</c:v>
                </c:pt>
                <c:pt idx="306">
                  <c:v>0.18333800000254996</c:v>
                </c:pt>
                <c:pt idx="307">
                  <c:v>0.18340800000441959</c:v>
                </c:pt>
                <c:pt idx="308">
                  <c:v>0.18544899999687914</c:v>
                </c:pt>
                <c:pt idx="312">
                  <c:v>0.18853300000046147</c:v>
                </c:pt>
                <c:pt idx="314">
                  <c:v>0.19178999999712687</c:v>
                </c:pt>
                <c:pt idx="315">
                  <c:v>0.19193849999282975</c:v>
                </c:pt>
                <c:pt idx="317">
                  <c:v>0.19684899999992922</c:v>
                </c:pt>
                <c:pt idx="320">
                  <c:v>0.2029949999996461</c:v>
                </c:pt>
                <c:pt idx="321">
                  <c:v>0.20610049999959301</c:v>
                </c:pt>
                <c:pt idx="322">
                  <c:v>0.19764900000154739</c:v>
                </c:pt>
                <c:pt idx="323">
                  <c:v>0.20607900000322843</c:v>
                </c:pt>
                <c:pt idx="324">
                  <c:v>0.20931349999591475</c:v>
                </c:pt>
                <c:pt idx="326">
                  <c:v>0.20512700000108453</c:v>
                </c:pt>
                <c:pt idx="327">
                  <c:v>0.20778699999937089</c:v>
                </c:pt>
                <c:pt idx="328">
                  <c:v>0.21011700000235578</c:v>
                </c:pt>
                <c:pt idx="329">
                  <c:v>0.21310699999594362</c:v>
                </c:pt>
                <c:pt idx="330">
                  <c:v>0.21696399999927962</c:v>
                </c:pt>
                <c:pt idx="331">
                  <c:v>0.21938800000498304</c:v>
                </c:pt>
                <c:pt idx="332">
                  <c:v>0.21835499985900242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A4D-4174-9BEC-A8C7572D0F97}"/>
            </c:ext>
          </c:extLst>
        </c:ser>
        <c:ser>
          <c:idx val="2"/>
          <c:order val="4"/>
          <c:tx>
            <c:strRef>
              <c:f>A!$L$20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0.03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2.4E-2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1.9E-2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2.5999999999999999E-2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1.2999999999999999E-2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1.4E-2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1.4E-2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0.02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0.01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1.2999999999999999E-2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0</c:v>
                  </c:pt>
                  <c:pt idx="156">
                    <c:v>0</c:v>
                  </c:pt>
                  <c:pt idx="157">
                    <c:v>0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0</c:v>
                  </c:pt>
                  <c:pt idx="163">
                    <c:v>0</c:v>
                  </c:pt>
                  <c:pt idx="164">
                    <c:v>0</c:v>
                  </c:pt>
                  <c:pt idx="165">
                    <c:v>1.7999999999999999E-2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0</c:v>
                  </c:pt>
                  <c:pt idx="173">
                    <c:v>0</c:v>
                  </c:pt>
                  <c:pt idx="174">
                    <c:v>0</c:v>
                  </c:pt>
                  <c:pt idx="175">
                    <c:v>0</c:v>
                  </c:pt>
                  <c:pt idx="176">
                    <c:v>0</c:v>
                  </c:pt>
                  <c:pt idx="177">
                    <c:v>0</c:v>
                  </c:pt>
                  <c:pt idx="178">
                    <c:v>0</c:v>
                  </c:pt>
                  <c:pt idx="179">
                    <c:v>2.1999999999999999E-2</c:v>
                  </c:pt>
                  <c:pt idx="180">
                    <c:v>0</c:v>
                  </c:pt>
                  <c:pt idx="181">
                    <c:v>0</c:v>
                  </c:pt>
                  <c:pt idx="182">
                    <c:v>0</c:v>
                  </c:pt>
                  <c:pt idx="183">
                    <c:v>0</c:v>
                  </c:pt>
                  <c:pt idx="184">
                    <c:v>0</c:v>
                  </c:pt>
                  <c:pt idx="185">
                    <c:v>0</c:v>
                  </c:pt>
                  <c:pt idx="186">
                    <c:v>0</c:v>
                  </c:pt>
                  <c:pt idx="187">
                    <c:v>0</c:v>
                  </c:pt>
                  <c:pt idx="188">
                    <c:v>0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0</c:v>
                  </c:pt>
                  <c:pt idx="192">
                    <c:v>1.7999999999999999E-2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0</c:v>
                  </c:pt>
                  <c:pt idx="197">
                    <c:v>0</c:v>
                  </c:pt>
                  <c:pt idx="198">
                    <c:v>0</c:v>
                  </c:pt>
                  <c:pt idx="199">
                    <c:v>0</c:v>
                  </c:pt>
                  <c:pt idx="200">
                    <c:v>0</c:v>
                  </c:pt>
                  <c:pt idx="201">
                    <c:v>0</c:v>
                  </c:pt>
                  <c:pt idx="202">
                    <c:v>0</c:v>
                  </c:pt>
                  <c:pt idx="203">
                    <c:v>0</c:v>
                  </c:pt>
                  <c:pt idx="204">
                    <c:v>0</c:v>
                  </c:pt>
                  <c:pt idx="205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09">
                    <c:v>0</c:v>
                  </c:pt>
                  <c:pt idx="210">
                    <c:v>0</c:v>
                  </c:pt>
                  <c:pt idx="211">
                    <c:v>0</c:v>
                  </c:pt>
                  <c:pt idx="212">
                    <c:v>0</c:v>
                  </c:pt>
                  <c:pt idx="213">
                    <c:v>1.2999999999999999E-2</c:v>
                  </c:pt>
                  <c:pt idx="214">
                    <c:v>0</c:v>
                  </c:pt>
                  <c:pt idx="215">
                    <c:v>0</c:v>
                  </c:pt>
                  <c:pt idx="216">
                    <c:v>0</c:v>
                  </c:pt>
                  <c:pt idx="217">
                    <c:v>0</c:v>
                  </c:pt>
                  <c:pt idx="218">
                    <c:v>0</c:v>
                  </c:pt>
                  <c:pt idx="219">
                    <c:v>0</c:v>
                  </c:pt>
                  <c:pt idx="220">
                    <c:v>0</c:v>
                  </c:pt>
                  <c:pt idx="221">
                    <c:v>0</c:v>
                  </c:pt>
                  <c:pt idx="222">
                    <c:v>0</c:v>
                  </c:pt>
                  <c:pt idx="223">
                    <c:v>0</c:v>
                  </c:pt>
                  <c:pt idx="224">
                    <c:v>0</c:v>
                  </c:pt>
                  <c:pt idx="225">
                    <c:v>0</c:v>
                  </c:pt>
                  <c:pt idx="226">
                    <c:v>0</c:v>
                  </c:pt>
                  <c:pt idx="229">
                    <c:v>0</c:v>
                  </c:pt>
                  <c:pt idx="230">
                    <c:v>0</c:v>
                  </c:pt>
                  <c:pt idx="231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7">
                    <c:v>0</c:v>
                  </c:pt>
                  <c:pt idx="238">
                    <c:v>0</c:v>
                  </c:pt>
                  <c:pt idx="239">
                    <c:v>8.9999999999999993E-3</c:v>
                  </c:pt>
                  <c:pt idx="240">
                    <c:v>0</c:v>
                  </c:pt>
                  <c:pt idx="241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8">
                    <c:v>0</c:v>
                  </c:pt>
                  <c:pt idx="249">
                    <c:v>0</c:v>
                  </c:pt>
                  <c:pt idx="250">
                    <c:v>0</c:v>
                  </c:pt>
                  <c:pt idx="251">
                    <c:v>0</c:v>
                  </c:pt>
                  <c:pt idx="252">
                    <c:v>0</c:v>
                  </c:pt>
                  <c:pt idx="253">
                    <c:v>0</c:v>
                  </c:pt>
                  <c:pt idx="254">
                    <c:v>0</c:v>
                  </c:pt>
                  <c:pt idx="255">
                    <c:v>0</c:v>
                  </c:pt>
                  <c:pt idx="256">
                    <c:v>0</c:v>
                  </c:pt>
                  <c:pt idx="257">
                    <c:v>0</c:v>
                  </c:pt>
                  <c:pt idx="258">
                    <c:v>0</c:v>
                  </c:pt>
                  <c:pt idx="259">
                    <c:v>0</c:v>
                  </c:pt>
                  <c:pt idx="260">
                    <c:v>0</c:v>
                  </c:pt>
                  <c:pt idx="261">
                    <c:v>8.9999999999999993E-3</c:v>
                  </c:pt>
                  <c:pt idx="262">
                    <c:v>0</c:v>
                  </c:pt>
                  <c:pt idx="263">
                    <c:v>0</c:v>
                  </c:pt>
                  <c:pt idx="264">
                    <c:v>0</c:v>
                  </c:pt>
                  <c:pt idx="265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68">
                    <c:v>0</c:v>
                  </c:pt>
                  <c:pt idx="269">
                    <c:v>0</c:v>
                  </c:pt>
                  <c:pt idx="270">
                    <c:v>0</c:v>
                  </c:pt>
                  <c:pt idx="271">
                    <c:v>0</c:v>
                  </c:pt>
                  <c:pt idx="272">
                    <c:v>0</c:v>
                  </c:pt>
                  <c:pt idx="273">
                    <c:v>0</c:v>
                  </c:pt>
                  <c:pt idx="274">
                    <c:v>0</c:v>
                  </c:pt>
                  <c:pt idx="275">
                    <c:v>1.0999999999999999E-2</c:v>
                  </c:pt>
                  <c:pt idx="276">
                    <c:v>0</c:v>
                  </c:pt>
                  <c:pt idx="277">
                    <c:v>0</c:v>
                  </c:pt>
                  <c:pt idx="278">
                    <c:v>0</c:v>
                  </c:pt>
                  <c:pt idx="279">
                    <c:v>0</c:v>
                  </c:pt>
                  <c:pt idx="280">
                    <c:v>0</c:v>
                  </c:pt>
                  <c:pt idx="281">
                    <c:v>0</c:v>
                  </c:pt>
                  <c:pt idx="282">
                    <c:v>0</c:v>
                  </c:pt>
                  <c:pt idx="283">
                    <c:v>0</c:v>
                  </c:pt>
                  <c:pt idx="284">
                    <c:v>0</c:v>
                  </c:pt>
                  <c:pt idx="285">
                    <c:v>0</c:v>
                  </c:pt>
                  <c:pt idx="286">
                    <c:v>0</c:v>
                  </c:pt>
                  <c:pt idx="287">
                    <c:v>0</c:v>
                  </c:pt>
                  <c:pt idx="288">
                    <c:v>1.7999999999999999E-2</c:v>
                  </c:pt>
                  <c:pt idx="289">
                    <c:v>0</c:v>
                  </c:pt>
                  <c:pt idx="290">
                    <c:v>0</c:v>
                  </c:pt>
                  <c:pt idx="291">
                    <c:v>0</c:v>
                  </c:pt>
                  <c:pt idx="292">
                    <c:v>0</c:v>
                  </c:pt>
                  <c:pt idx="293">
                    <c:v>0</c:v>
                  </c:pt>
                  <c:pt idx="295">
                    <c:v>0</c:v>
                  </c:pt>
                  <c:pt idx="297">
                    <c:v>2.5000000000000001E-3</c:v>
                  </c:pt>
                  <c:pt idx="298">
                    <c:v>0</c:v>
                  </c:pt>
                  <c:pt idx="299">
                    <c:v>2.5000000000000001E-3</c:v>
                  </c:pt>
                  <c:pt idx="300">
                    <c:v>1.5E-3</c:v>
                  </c:pt>
                  <c:pt idx="301">
                    <c:v>1E-3</c:v>
                  </c:pt>
                  <c:pt idx="302">
                    <c:v>1E-4</c:v>
                  </c:pt>
                  <c:pt idx="303">
                    <c:v>1.1999999999999999E-3</c:v>
                  </c:pt>
                  <c:pt idx="304">
                    <c:v>4.0000000000000002E-4</c:v>
                  </c:pt>
                  <c:pt idx="305">
                    <c:v>0</c:v>
                  </c:pt>
                  <c:pt idx="306">
                    <c:v>0</c:v>
                  </c:pt>
                  <c:pt idx="307">
                    <c:v>1E-4</c:v>
                  </c:pt>
                  <c:pt idx="308">
                    <c:v>6.9999999999999999E-4</c:v>
                  </c:pt>
                  <c:pt idx="309">
                    <c:v>0</c:v>
                  </c:pt>
                  <c:pt idx="310">
                    <c:v>1E-3</c:v>
                  </c:pt>
                  <c:pt idx="311">
                    <c:v>4.1999999999999997E-3</c:v>
                  </c:pt>
                  <c:pt idx="312">
                    <c:v>2.9999999999999997E-4</c:v>
                  </c:pt>
                  <c:pt idx="313">
                    <c:v>0</c:v>
                  </c:pt>
                  <c:pt idx="314">
                    <c:v>1E-4</c:v>
                  </c:pt>
                  <c:pt idx="315">
                    <c:v>2.0000000000000001E-4</c:v>
                  </c:pt>
                  <c:pt idx="316">
                    <c:v>4.0000000000000002E-4</c:v>
                  </c:pt>
                  <c:pt idx="317">
                    <c:v>2.9999999999999997E-4</c:v>
                  </c:pt>
                  <c:pt idx="318">
                    <c:v>2.8E-3</c:v>
                  </c:pt>
                  <c:pt idx="319">
                    <c:v>1.04E-2</c:v>
                  </c:pt>
                  <c:pt idx="320">
                    <c:v>0</c:v>
                  </c:pt>
                  <c:pt idx="321">
                    <c:v>5.0000000000000001E-4</c:v>
                  </c:pt>
                  <c:pt idx="322">
                    <c:v>5.9999999999999995E-4</c:v>
                  </c:pt>
                  <c:pt idx="323">
                    <c:v>5.0000000000000001E-4</c:v>
                  </c:pt>
                  <c:pt idx="324">
                    <c:v>5.9999999999999995E-4</c:v>
                  </c:pt>
                  <c:pt idx="325">
                    <c:v>5.3E-3</c:v>
                  </c:pt>
                  <c:pt idx="326">
                    <c:v>4.0000000000000002E-4</c:v>
                  </c:pt>
                  <c:pt idx="327">
                    <c:v>5.9999999999999995E-4</c:v>
                  </c:pt>
                  <c:pt idx="328">
                    <c:v>4.0000000000000002E-4</c:v>
                  </c:pt>
                  <c:pt idx="329">
                    <c:v>3.7000000000000002E-3</c:v>
                  </c:pt>
                  <c:pt idx="330">
                    <c:v>8.3000000000000001E-3</c:v>
                  </c:pt>
                  <c:pt idx="331">
                    <c:v>2.0000000000000001E-4</c:v>
                  </c:pt>
                  <c:pt idx="332">
                    <c:v>2.0000000000000001E-4</c:v>
                  </c:pt>
                </c:numCache>
              </c:numRef>
            </c:plus>
            <c:minus>
              <c:numRef>
                <c:f>A!$D$21:$D$996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0.03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2.4E-2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1.9E-2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2.5999999999999999E-2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1.2999999999999999E-2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1.4E-2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1.4E-2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0.02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0.01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1.2999999999999999E-2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0</c:v>
                  </c:pt>
                  <c:pt idx="156">
                    <c:v>0</c:v>
                  </c:pt>
                  <c:pt idx="157">
                    <c:v>0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0</c:v>
                  </c:pt>
                  <c:pt idx="163">
                    <c:v>0</c:v>
                  </c:pt>
                  <c:pt idx="164">
                    <c:v>0</c:v>
                  </c:pt>
                  <c:pt idx="165">
                    <c:v>1.7999999999999999E-2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0</c:v>
                  </c:pt>
                  <c:pt idx="173">
                    <c:v>0</c:v>
                  </c:pt>
                  <c:pt idx="174">
                    <c:v>0</c:v>
                  </c:pt>
                  <c:pt idx="175">
                    <c:v>0</c:v>
                  </c:pt>
                  <c:pt idx="176">
                    <c:v>0</c:v>
                  </c:pt>
                  <c:pt idx="177">
                    <c:v>0</c:v>
                  </c:pt>
                  <c:pt idx="178">
                    <c:v>0</c:v>
                  </c:pt>
                  <c:pt idx="179">
                    <c:v>2.1999999999999999E-2</c:v>
                  </c:pt>
                  <c:pt idx="180">
                    <c:v>0</c:v>
                  </c:pt>
                  <c:pt idx="181">
                    <c:v>0</c:v>
                  </c:pt>
                  <c:pt idx="182">
                    <c:v>0</c:v>
                  </c:pt>
                  <c:pt idx="183">
                    <c:v>0</c:v>
                  </c:pt>
                  <c:pt idx="184">
                    <c:v>0</c:v>
                  </c:pt>
                  <c:pt idx="185">
                    <c:v>0</c:v>
                  </c:pt>
                  <c:pt idx="186">
                    <c:v>0</c:v>
                  </c:pt>
                  <c:pt idx="187">
                    <c:v>0</c:v>
                  </c:pt>
                  <c:pt idx="188">
                    <c:v>0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0</c:v>
                  </c:pt>
                  <c:pt idx="192">
                    <c:v>1.7999999999999999E-2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0</c:v>
                  </c:pt>
                  <c:pt idx="197">
                    <c:v>0</c:v>
                  </c:pt>
                  <c:pt idx="198">
                    <c:v>0</c:v>
                  </c:pt>
                  <c:pt idx="199">
                    <c:v>0</c:v>
                  </c:pt>
                  <c:pt idx="200">
                    <c:v>0</c:v>
                  </c:pt>
                  <c:pt idx="201">
                    <c:v>0</c:v>
                  </c:pt>
                  <c:pt idx="202">
                    <c:v>0</c:v>
                  </c:pt>
                  <c:pt idx="203">
                    <c:v>0</c:v>
                  </c:pt>
                  <c:pt idx="204">
                    <c:v>0</c:v>
                  </c:pt>
                  <c:pt idx="205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09">
                    <c:v>0</c:v>
                  </c:pt>
                  <c:pt idx="210">
                    <c:v>0</c:v>
                  </c:pt>
                  <c:pt idx="211">
                    <c:v>0</c:v>
                  </c:pt>
                  <c:pt idx="212">
                    <c:v>0</c:v>
                  </c:pt>
                  <c:pt idx="213">
                    <c:v>1.2999999999999999E-2</c:v>
                  </c:pt>
                  <c:pt idx="214">
                    <c:v>0</c:v>
                  </c:pt>
                  <c:pt idx="215">
                    <c:v>0</c:v>
                  </c:pt>
                  <c:pt idx="216">
                    <c:v>0</c:v>
                  </c:pt>
                  <c:pt idx="217">
                    <c:v>0</c:v>
                  </c:pt>
                  <c:pt idx="218">
                    <c:v>0</c:v>
                  </c:pt>
                  <c:pt idx="219">
                    <c:v>0</c:v>
                  </c:pt>
                  <c:pt idx="220">
                    <c:v>0</c:v>
                  </c:pt>
                  <c:pt idx="221">
                    <c:v>0</c:v>
                  </c:pt>
                  <c:pt idx="222">
                    <c:v>0</c:v>
                  </c:pt>
                  <c:pt idx="223">
                    <c:v>0</c:v>
                  </c:pt>
                  <c:pt idx="224">
                    <c:v>0</c:v>
                  </c:pt>
                  <c:pt idx="225">
                    <c:v>0</c:v>
                  </c:pt>
                  <c:pt idx="226">
                    <c:v>0</c:v>
                  </c:pt>
                  <c:pt idx="229">
                    <c:v>0</c:v>
                  </c:pt>
                  <c:pt idx="230">
                    <c:v>0</c:v>
                  </c:pt>
                  <c:pt idx="231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7">
                    <c:v>0</c:v>
                  </c:pt>
                  <c:pt idx="238">
                    <c:v>0</c:v>
                  </c:pt>
                  <c:pt idx="239">
                    <c:v>8.9999999999999993E-3</c:v>
                  </c:pt>
                  <c:pt idx="240">
                    <c:v>0</c:v>
                  </c:pt>
                  <c:pt idx="241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8">
                    <c:v>0</c:v>
                  </c:pt>
                  <c:pt idx="249">
                    <c:v>0</c:v>
                  </c:pt>
                  <c:pt idx="250">
                    <c:v>0</c:v>
                  </c:pt>
                  <c:pt idx="251">
                    <c:v>0</c:v>
                  </c:pt>
                  <c:pt idx="252">
                    <c:v>0</c:v>
                  </c:pt>
                  <c:pt idx="253">
                    <c:v>0</c:v>
                  </c:pt>
                  <c:pt idx="254">
                    <c:v>0</c:v>
                  </c:pt>
                  <c:pt idx="255">
                    <c:v>0</c:v>
                  </c:pt>
                  <c:pt idx="256">
                    <c:v>0</c:v>
                  </c:pt>
                  <c:pt idx="257">
                    <c:v>0</c:v>
                  </c:pt>
                  <c:pt idx="258">
                    <c:v>0</c:v>
                  </c:pt>
                  <c:pt idx="259">
                    <c:v>0</c:v>
                  </c:pt>
                  <c:pt idx="260">
                    <c:v>0</c:v>
                  </c:pt>
                  <c:pt idx="261">
                    <c:v>8.9999999999999993E-3</c:v>
                  </c:pt>
                  <c:pt idx="262">
                    <c:v>0</c:v>
                  </c:pt>
                  <c:pt idx="263">
                    <c:v>0</c:v>
                  </c:pt>
                  <c:pt idx="264">
                    <c:v>0</c:v>
                  </c:pt>
                  <c:pt idx="265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68">
                    <c:v>0</c:v>
                  </c:pt>
                  <c:pt idx="269">
                    <c:v>0</c:v>
                  </c:pt>
                  <c:pt idx="270">
                    <c:v>0</c:v>
                  </c:pt>
                  <c:pt idx="271">
                    <c:v>0</c:v>
                  </c:pt>
                  <c:pt idx="272">
                    <c:v>0</c:v>
                  </c:pt>
                  <c:pt idx="273">
                    <c:v>0</c:v>
                  </c:pt>
                  <c:pt idx="274">
                    <c:v>0</c:v>
                  </c:pt>
                  <c:pt idx="275">
                    <c:v>1.0999999999999999E-2</c:v>
                  </c:pt>
                  <c:pt idx="276">
                    <c:v>0</c:v>
                  </c:pt>
                  <c:pt idx="277">
                    <c:v>0</c:v>
                  </c:pt>
                  <c:pt idx="278">
                    <c:v>0</c:v>
                  </c:pt>
                  <c:pt idx="279">
                    <c:v>0</c:v>
                  </c:pt>
                  <c:pt idx="280">
                    <c:v>0</c:v>
                  </c:pt>
                  <c:pt idx="281">
                    <c:v>0</c:v>
                  </c:pt>
                  <c:pt idx="282">
                    <c:v>0</c:v>
                  </c:pt>
                  <c:pt idx="283">
                    <c:v>0</c:v>
                  </c:pt>
                  <c:pt idx="284">
                    <c:v>0</c:v>
                  </c:pt>
                  <c:pt idx="285">
                    <c:v>0</c:v>
                  </c:pt>
                  <c:pt idx="286">
                    <c:v>0</c:v>
                  </c:pt>
                  <c:pt idx="287">
                    <c:v>0</c:v>
                  </c:pt>
                  <c:pt idx="288">
                    <c:v>1.7999999999999999E-2</c:v>
                  </c:pt>
                  <c:pt idx="289">
                    <c:v>0</c:v>
                  </c:pt>
                  <c:pt idx="290">
                    <c:v>0</c:v>
                  </c:pt>
                  <c:pt idx="291">
                    <c:v>0</c:v>
                  </c:pt>
                  <c:pt idx="292">
                    <c:v>0</c:v>
                  </c:pt>
                  <c:pt idx="293">
                    <c:v>0</c:v>
                  </c:pt>
                  <c:pt idx="295">
                    <c:v>0</c:v>
                  </c:pt>
                  <c:pt idx="297">
                    <c:v>2.5000000000000001E-3</c:v>
                  </c:pt>
                  <c:pt idx="298">
                    <c:v>0</c:v>
                  </c:pt>
                  <c:pt idx="299">
                    <c:v>2.5000000000000001E-3</c:v>
                  </c:pt>
                  <c:pt idx="300">
                    <c:v>1.5E-3</c:v>
                  </c:pt>
                  <c:pt idx="301">
                    <c:v>1E-3</c:v>
                  </c:pt>
                  <c:pt idx="302">
                    <c:v>1E-4</c:v>
                  </c:pt>
                  <c:pt idx="303">
                    <c:v>1.1999999999999999E-3</c:v>
                  </c:pt>
                  <c:pt idx="304">
                    <c:v>4.0000000000000002E-4</c:v>
                  </c:pt>
                  <c:pt idx="305">
                    <c:v>0</c:v>
                  </c:pt>
                  <c:pt idx="306">
                    <c:v>0</c:v>
                  </c:pt>
                  <c:pt idx="307">
                    <c:v>1E-4</c:v>
                  </c:pt>
                  <c:pt idx="308">
                    <c:v>6.9999999999999999E-4</c:v>
                  </c:pt>
                  <c:pt idx="309">
                    <c:v>0</c:v>
                  </c:pt>
                  <c:pt idx="310">
                    <c:v>1E-3</c:v>
                  </c:pt>
                  <c:pt idx="311">
                    <c:v>4.1999999999999997E-3</c:v>
                  </c:pt>
                  <c:pt idx="312">
                    <c:v>2.9999999999999997E-4</c:v>
                  </c:pt>
                  <c:pt idx="313">
                    <c:v>0</c:v>
                  </c:pt>
                  <c:pt idx="314">
                    <c:v>1E-4</c:v>
                  </c:pt>
                  <c:pt idx="315">
                    <c:v>2.0000000000000001E-4</c:v>
                  </c:pt>
                  <c:pt idx="316">
                    <c:v>4.0000000000000002E-4</c:v>
                  </c:pt>
                  <c:pt idx="317">
                    <c:v>2.9999999999999997E-4</c:v>
                  </c:pt>
                  <c:pt idx="318">
                    <c:v>2.8E-3</c:v>
                  </c:pt>
                  <c:pt idx="319">
                    <c:v>1.04E-2</c:v>
                  </c:pt>
                  <c:pt idx="320">
                    <c:v>0</c:v>
                  </c:pt>
                  <c:pt idx="321">
                    <c:v>5.0000000000000001E-4</c:v>
                  </c:pt>
                  <c:pt idx="322">
                    <c:v>5.9999999999999995E-4</c:v>
                  </c:pt>
                  <c:pt idx="323">
                    <c:v>5.0000000000000001E-4</c:v>
                  </c:pt>
                  <c:pt idx="324">
                    <c:v>5.9999999999999995E-4</c:v>
                  </c:pt>
                  <c:pt idx="325">
                    <c:v>5.3E-3</c:v>
                  </c:pt>
                  <c:pt idx="326">
                    <c:v>4.0000000000000002E-4</c:v>
                  </c:pt>
                  <c:pt idx="327">
                    <c:v>5.9999999999999995E-4</c:v>
                  </c:pt>
                  <c:pt idx="328">
                    <c:v>4.0000000000000002E-4</c:v>
                  </c:pt>
                  <c:pt idx="329">
                    <c:v>3.7000000000000002E-3</c:v>
                  </c:pt>
                  <c:pt idx="330">
                    <c:v>8.3000000000000001E-3</c:v>
                  </c:pt>
                  <c:pt idx="331">
                    <c:v>2.0000000000000001E-4</c:v>
                  </c:pt>
                  <c:pt idx="33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A!$F$21:$F$996</c:f>
              <c:numCache>
                <c:formatCode>General</c:formatCode>
                <c:ptCount val="976"/>
                <c:pt idx="0">
                  <c:v>-12419</c:v>
                </c:pt>
                <c:pt idx="1">
                  <c:v>-12283</c:v>
                </c:pt>
                <c:pt idx="2">
                  <c:v>-12270.5</c:v>
                </c:pt>
                <c:pt idx="3">
                  <c:v>-12257</c:v>
                </c:pt>
                <c:pt idx="4">
                  <c:v>-12166</c:v>
                </c:pt>
                <c:pt idx="5">
                  <c:v>-12148</c:v>
                </c:pt>
                <c:pt idx="6">
                  <c:v>-12094.5</c:v>
                </c:pt>
                <c:pt idx="7">
                  <c:v>-11932.5</c:v>
                </c:pt>
                <c:pt idx="8">
                  <c:v>-11928</c:v>
                </c:pt>
                <c:pt idx="9">
                  <c:v>-11735</c:v>
                </c:pt>
                <c:pt idx="10">
                  <c:v>-11728</c:v>
                </c:pt>
                <c:pt idx="11">
                  <c:v>-11662.5</c:v>
                </c:pt>
                <c:pt idx="12">
                  <c:v>-11645</c:v>
                </c:pt>
                <c:pt idx="13">
                  <c:v>-11645</c:v>
                </c:pt>
                <c:pt idx="14">
                  <c:v>-11635.5</c:v>
                </c:pt>
                <c:pt idx="15">
                  <c:v>-11629</c:v>
                </c:pt>
                <c:pt idx="16">
                  <c:v>-11615.5</c:v>
                </c:pt>
                <c:pt idx="17">
                  <c:v>-11594.5</c:v>
                </c:pt>
                <c:pt idx="18">
                  <c:v>-11584</c:v>
                </c:pt>
                <c:pt idx="19">
                  <c:v>-11574.5</c:v>
                </c:pt>
                <c:pt idx="20">
                  <c:v>-11561</c:v>
                </c:pt>
                <c:pt idx="21">
                  <c:v>-11559.5</c:v>
                </c:pt>
                <c:pt idx="22">
                  <c:v>-11490</c:v>
                </c:pt>
                <c:pt idx="23">
                  <c:v>-11251</c:v>
                </c:pt>
                <c:pt idx="24">
                  <c:v>-11229.5</c:v>
                </c:pt>
                <c:pt idx="25">
                  <c:v>-10924</c:v>
                </c:pt>
                <c:pt idx="26">
                  <c:v>-10911</c:v>
                </c:pt>
                <c:pt idx="27">
                  <c:v>-10735.5</c:v>
                </c:pt>
                <c:pt idx="28">
                  <c:v>-10614.5</c:v>
                </c:pt>
                <c:pt idx="29">
                  <c:v>-10431</c:v>
                </c:pt>
                <c:pt idx="30">
                  <c:v>-10417</c:v>
                </c:pt>
                <c:pt idx="31">
                  <c:v>-10411.5</c:v>
                </c:pt>
                <c:pt idx="32">
                  <c:v>-10397.5</c:v>
                </c:pt>
                <c:pt idx="33">
                  <c:v>-10377</c:v>
                </c:pt>
                <c:pt idx="34">
                  <c:v>-10369</c:v>
                </c:pt>
                <c:pt idx="35">
                  <c:v>-10236</c:v>
                </c:pt>
                <c:pt idx="36">
                  <c:v>-10235.5</c:v>
                </c:pt>
                <c:pt idx="37">
                  <c:v>-10235</c:v>
                </c:pt>
                <c:pt idx="38">
                  <c:v>-10214.5</c:v>
                </c:pt>
                <c:pt idx="39">
                  <c:v>-10079.5</c:v>
                </c:pt>
                <c:pt idx="40">
                  <c:v>-10018.5</c:v>
                </c:pt>
                <c:pt idx="41">
                  <c:v>-9910.5</c:v>
                </c:pt>
                <c:pt idx="42">
                  <c:v>-9855.5</c:v>
                </c:pt>
                <c:pt idx="43">
                  <c:v>-9791</c:v>
                </c:pt>
                <c:pt idx="44">
                  <c:v>-9629</c:v>
                </c:pt>
                <c:pt idx="45">
                  <c:v>-9572.5</c:v>
                </c:pt>
                <c:pt idx="46">
                  <c:v>-9227</c:v>
                </c:pt>
                <c:pt idx="47">
                  <c:v>-9107</c:v>
                </c:pt>
                <c:pt idx="48">
                  <c:v>-9047</c:v>
                </c:pt>
                <c:pt idx="49">
                  <c:v>-9024</c:v>
                </c:pt>
                <c:pt idx="50">
                  <c:v>-8918</c:v>
                </c:pt>
                <c:pt idx="51">
                  <c:v>-8917.5</c:v>
                </c:pt>
                <c:pt idx="52">
                  <c:v>-8890.5</c:v>
                </c:pt>
                <c:pt idx="53">
                  <c:v>-8849</c:v>
                </c:pt>
                <c:pt idx="54">
                  <c:v>-8701.5</c:v>
                </c:pt>
                <c:pt idx="55">
                  <c:v>-8687</c:v>
                </c:pt>
                <c:pt idx="56">
                  <c:v>-8539</c:v>
                </c:pt>
                <c:pt idx="57">
                  <c:v>-8532</c:v>
                </c:pt>
                <c:pt idx="58">
                  <c:v>-8411</c:v>
                </c:pt>
                <c:pt idx="59">
                  <c:v>-8368.5</c:v>
                </c:pt>
                <c:pt idx="60">
                  <c:v>-8368.5</c:v>
                </c:pt>
                <c:pt idx="61">
                  <c:v>-8296</c:v>
                </c:pt>
                <c:pt idx="62">
                  <c:v>-8228</c:v>
                </c:pt>
                <c:pt idx="63">
                  <c:v>-8228</c:v>
                </c:pt>
                <c:pt idx="64">
                  <c:v>-8227.5</c:v>
                </c:pt>
                <c:pt idx="65">
                  <c:v>-8227.5</c:v>
                </c:pt>
                <c:pt idx="66">
                  <c:v>-8227.5</c:v>
                </c:pt>
                <c:pt idx="67">
                  <c:v>-8227</c:v>
                </c:pt>
                <c:pt idx="68">
                  <c:v>-8227</c:v>
                </c:pt>
                <c:pt idx="69">
                  <c:v>-8215</c:v>
                </c:pt>
                <c:pt idx="70">
                  <c:v>-8215</c:v>
                </c:pt>
                <c:pt idx="71">
                  <c:v>-8207</c:v>
                </c:pt>
                <c:pt idx="72">
                  <c:v>-8187</c:v>
                </c:pt>
                <c:pt idx="73">
                  <c:v>-8187</c:v>
                </c:pt>
                <c:pt idx="74">
                  <c:v>-8173</c:v>
                </c:pt>
                <c:pt idx="75">
                  <c:v>-8173</c:v>
                </c:pt>
                <c:pt idx="76">
                  <c:v>-8173</c:v>
                </c:pt>
                <c:pt idx="77">
                  <c:v>-8159</c:v>
                </c:pt>
                <c:pt idx="78">
                  <c:v>-8159</c:v>
                </c:pt>
                <c:pt idx="79">
                  <c:v>-8159</c:v>
                </c:pt>
                <c:pt idx="80">
                  <c:v>-8063</c:v>
                </c:pt>
                <c:pt idx="81">
                  <c:v>-8044.5</c:v>
                </c:pt>
                <c:pt idx="82">
                  <c:v>-8038.5</c:v>
                </c:pt>
                <c:pt idx="83">
                  <c:v>-8038.5</c:v>
                </c:pt>
                <c:pt idx="84">
                  <c:v>-7996.5</c:v>
                </c:pt>
                <c:pt idx="85">
                  <c:v>-7896</c:v>
                </c:pt>
                <c:pt idx="86">
                  <c:v>-7890</c:v>
                </c:pt>
                <c:pt idx="87">
                  <c:v>-7869.5</c:v>
                </c:pt>
                <c:pt idx="88">
                  <c:v>-7869.5</c:v>
                </c:pt>
                <c:pt idx="89">
                  <c:v>-7680.5</c:v>
                </c:pt>
                <c:pt idx="90">
                  <c:v>-7645</c:v>
                </c:pt>
                <c:pt idx="91">
                  <c:v>-7544.5</c:v>
                </c:pt>
                <c:pt idx="92">
                  <c:v>-7524</c:v>
                </c:pt>
                <c:pt idx="93">
                  <c:v>-7510.5</c:v>
                </c:pt>
                <c:pt idx="94">
                  <c:v>-7462</c:v>
                </c:pt>
                <c:pt idx="95">
                  <c:v>-7399</c:v>
                </c:pt>
                <c:pt idx="96">
                  <c:v>-7389.5</c:v>
                </c:pt>
                <c:pt idx="97">
                  <c:v>-7336</c:v>
                </c:pt>
                <c:pt idx="98">
                  <c:v>-7260</c:v>
                </c:pt>
                <c:pt idx="99">
                  <c:v>-7181</c:v>
                </c:pt>
                <c:pt idx="100">
                  <c:v>-7040</c:v>
                </c:pt>
                <c:pt idx="101">
                  <c:v>-7032</c:v>
                </c:pt>
                <c:pt idx="102">
                  <c:v>-7013</c:v>
                </c:pt>
                <c:pt idx="103">
                  <c:v>-7013</c:v>
                </c:pt>
                <c:pt idx="104">
                  <c:v>-7005</c:v>
                </c:pt>
                <c:pt idx="105">
                  <c:v>-6983.5</c:v>
                </c:pt>
                <c:pt idx="106">
                  <c:v>-6982</c:v>
                </c:pt>
                <c:pt idx="107">
                  <c:v>-6969.5</c:v>
                </c:pt>
                <c:pt idx="108">
                  <c:v>-6963</c:v>
                </c:pt>
                <c:pt idx="109">
                  <c:v>-6822</c:v>
                </c:pt>
                <c:pt idx="110">
                  <c:v>-6810</c:v>
                </c:pt>
                <c:pt idx="111">
                  <c:v>-6794</c:v>
                </c:pt>
                <c:pt idx="112">
                  <c:v>-6667</c:v>
                </c:pt>
                <c:pt idx="113">
                  <c:v>-6641</c:v>
                </c:pt>
                <c:pt idx="114">
                  <c:v>-6519</c:v>
                </c:pt>
                <c:pt idx="115">
                  <c:v>-6519</c:v>
                </c:pt>
                <c:pt idx="116">
                  <c:v>-6362</c:v>
                </c:pt>
                <c:pt idx="117">
                  <c:v>-6343</c:v>
                </c:pt>
                <c:pt idx="118">
                  <c:v>-6343</c:v>
                </c:pt>
                <c:pt idx="119">
                  <c:v>-6203</c:v>
                </c:pt>
                <c:pt idx="120">
                  <c:v>-6190</c:v>
                </c:pt>
                <c:pt idx="121">
                  <c:v>-6189.5</c:v>
                </c:pt>
                <c:pt idx="122">
                  <c:v>-6189</c:v>
                </c:pt>
                <c:pt idx="123">
                  <c:v>-6188</c:v>
                </c:pt>
                <c:pt idx="124">
                  <c:v>-6187.5</c:v>
                </c:pt>
                <c:pt idx="125">
                  <c:v>-6185.5</c:v>
                </c:pt>
                <c:pt idx="126">
                  <c:v>-6174</c:v>
                </c:pt>
                <c:pt idx="127">
                  <c:v>-6124</c:v>
                </c:pt>
                <c:pt idx="128">
                  <c:v>-6118</c:v>
                </c:pt>
                <c:pt idx="129">
                  <c:v>-6097</c:v>
                </c:pt>
                <c:pt idx="130">
                  <c:v>-6019</c:v>
                </c:pt>
                <c:pt idx="131">
                  <c:v>-6012</c:v>
                </c:pt>
                <c:pt idx="132">
                  <c:v>-6005</c:v>
                </c:pt>
                <c:pt idx="133">
                  <c:v>-6005</c:v>
                </c:pt>
                <c:pt idx="134">
                  <c:v>-5999</c:v>
                </c:pt>
                <c:pt idx="135">
                  <c:v>-5998.5</c:v>
                </c:pt>
                <c:pt idx="136">
                  <c:v>-5998</c:v>
                </c:pt>
                <c:pt idx="137">
                  <c:v>-5997.5</c:v>
                </c:pt>
                <c:pt idx="138">
                  <c:v>-5978</c:v>
                </c:pt>
                <c:pt idx="139">
                  <c:v>-5858</c:v>
                </c:pt>
                <c:pt idx="140">
                  <c:v>-5857.5</c:v>
                </c:pt>
                <c:pt idx="141">
                  <c:v>-5845.5</c:v>
                </c:pt>
                <c:pt idx="142">
                  <c:v>-5844.5</c:v>
                </c:pt>
                <c:pt idx="143">
                  <c:v>-5844</c:v>
                </c:pt>
                <c:pt idx="144">
                  <c:v>-5820.5</c:v>
                </c:pt>
                <c:pt idx="145">
                  <c:v>-5820</c:v>
                </c:pt>
                <c:pt idx="146">
                  <c:v>-5787</c:v>
                </c:pt>
                <c:pt idx="147">
                  <c:v>-5720</c:v>
                </c:pt>
                <c:pt idx="148">
                  <c:v>-5675</c:v>
                </c:pt>
                <c:pt idx="149">
                  <c:v>-5668</c:v>
                </c:pt>
                <c:pt idx="150">
                  <c:v>-5660.5</c:v>
                </c:pt>
                <c:pt idx="151">
                  <c:v>-5655</c:v>
                </c:pt>
                <c:pt idx="152">
                  <c:v>-5644.5</c:v>
                </c:pt>
                <c:pt idx="153">
                  <c:v>-5569.5</c:v>
                </c:pt>
                <c:pt idx="154">
                  <c:v>-5489.5</c:v>
                </c:pt>
                <c:pt idx="155">
                  <c:v>-5978</c:v>
                </c:pt>
                <c:pt idx="156">
                  <c:v>-5489.5</c:v>
                </c:pt>
                <c:pt idx="157">
                  <c:v>-5469</c:v>
                </c:pt>
                <c:pt idx="158">
                  <c:v>-5468</c:v>
                </c:pt>
                <c:pt idx="159">
                  <c:v>-5429</c:v>
                </c:pt>
                <c:pt idx="160">
                  <c:v>-5427</c:v>
                </c:pt>
                <c:pt idx="161">
                  <c:v>-5347.5</c:v>
                </c:pt>
                <c:pt idx="162">
                  <c:v>-5329</c:v>
                </c:pt>
                <c:pt idx="163">
                  <c:v>-5327</c:v>
                </c:pt>
                <c:pt idx="164">
                  <c:v>-5280</c:v>
                </c:pt>
                <c:pt idx="165">
                  <c:v>-5274</c:v>
                </c:pt>
                <c:pt idx="166">
                  <c:v>-5186.5</c:v>
                </c:pt>
                <c:pt idx="167">
                  <c:v>-5125</c:v>
                </c:pt>
                <c:pt idx="168">
                  <c:v>-5117</c:v>
                </c:pt>
                <c:pt idx="169">
                  <c:v>-5105</c:v>
                </c:pt>
                <c:pt idx="170">
                  <c:v>-4988.5</c:v>
                </c:pt>
                <c:pt idx="171">
                  <c:v>-4812</c:v>
                </c:pt>
                <c:pt idx="172">
                  <c:v>-4808</c:v>
                </c:pt>
                <c:pt idx="173">
                  <c:v>-4765</c:v>
                </c:pt>
                <c:pt idx="174">
                  <c:v>-4757</c:v>
                </c:pt>
                <c:pt idx="175">
                  <c:v>-4636</c:v>
                </c:pt>
                <c:pt idx="176">
                  <c:v>-4624</c:v>
                </c:pt>
                <c:pt idx="177">
                  <c:v>-4624</c:v>
                </c:pt>
                <c:pt idx="178">
                  <c:v>-4476</c:v>
                </c:pt>
                <c:pt idx="179">
                  <c:v>-4455</c:v>
                </c:pt>
                <c:pt idx="180">
                  <c:v>-4286.5</c:v>
                </c:pt>
                <c:pt idx="181">
                  <c:v>-4272.5</c:v>
                </c:pt>
                <c:pt idx="182">
                  <c:v>-4190.5</c:v>
                </c:pt>
                <c:pt idx="183">
                  <c:v>-4174.5</c:v>
                </c:pt>
                <c:pt idx="184">
                  <c:v>-4160</c:v>
                </c:pt>
                <c:pt idx="185">
                  <c:v>-4090.5</c:v>
                </c:pt>
                <c:pt idx="186">
                  <c:v>-3968</c:v>
                </c:pt>
                <c:pt idx="187">
                  <c:v>-3901</c:v>
                </c:pt>
                <c:pt idx="188">
                  <c:v>-3805</c:v>
                </c:pt>
                <c:pt idx="189">
                  <c:v>-3788</c:v>
                </c:pt>
                <c:pt idx="190">
                  <c:v>-3785.5</c:v>
                </c:pt>
                <c:pt idx="191">
                  <c:v>-3779.5</c:v>
                </c:pt>
                <c:pt idx="192">
                  <c:v>-3683</c:v>
                </c:pt>
                <c:pt idx="193">
                  <c:v>-3612</c:v>
                </c:pt>
                <c:pt idx="194">
                  <c:v>-3585</c:v>
                </c:pt>
                <c:pt idx="195">
                  <c:v>-3585</c:v>
                </c:pt>
                <c:pt idx="196">
                  <c:v>-3584.5</c:v>
                </c:pt>
                <c:pt idx="197">
                  <c:v>-3583</c:v>
                </c:pt>
                <c:pt idx="198">
                  <c:v>-3557</c:v>
                </c:pt>
                <c:pt idx="199">
                  <c:v>-3556</c:v>
                </c:pt>
                <c:pt idx="200">
                  <c:v>-3527</c:v>
                </c:pt>
                <c:pt idx="201">
                  <c:v>-3442</c:v>
                </c:pt>
                <c:pt idx="202">
                  <c:v>-3253</c:v>
                </c:pt>
                <c:pt idx="203">
                  <c:v>-3237</c:v>
                </c:pt>
                <c:pt idx="204">
                  <c:v>-3209</c:v>
                </c:pt>
                <c:pt idx="205">
                  <c:v>-3180</c:v>
                </c:pt>
                <c:pt idx="206">
                  <c:v>-3168</c:v>
                </c:pt>
                <c:pt idx="207">
                  <c:v>-3168</c:v>
                </c:pt>
                <c:pt idx="208">
                  <c:v>-3119</c:v>
                </c:pt>
                <c:pt idx="209">
                  <c:v>-3099</c:v>
                </c:pt>
                <c:pt idx="210">
                  <c:v>-3098</c:v>
                </c:pt>
                <c:pt idx="211">
                  <c:v>-3098</c:v>
                </c:pt>
                <c:pt idx="212">
                  <c:v>-3097</c:v>
                </c:pt>
                <c:pt idx="213">
                  <c:v>-3073</c:v>
                </c:pt>
                <c:pt idx="214">
                  <c:v>-3072</c:v>
                </c:pt>
                <c:pt idx="215">
                  <c:v>-3070.5</c:v>
                </c:pt>
                <c:pt idx="216">
                  <c:v>-3050</c:v>
                </c:pt>
                <c:pt idx="217">
                  <c:v>-3049.5</c:v>
                </c:pt>
                <c:pt idx="218">
                  <c:v>-2978</c:v>
                </c:pt>
                <c:pt idx="219">
                  <c:v>-2977.5</c:v>
                </c:pt>
                <c:pt idx="220">
                  <c:v>-2964.5</c:v>
                </c:pt>
                <c:pt idx="221">
                  <c:v>-2964</c:v>
                </c:pt>
                <c:pt idx="222">
                  <c:v>-2963</c:v>
                </c:pt>
                <c:pt idx="223">
                  <c:v>-2950</c:v>
                </c:pt>
                <c:pt idx="224">
                  <c:v>-2949.5</c:v>
                </c:pt>
                <c:pt idx="225">
                  <c:v>-2949</c:v>
                </c:pt>
                <c:pt idx="226">
                  <c:v>-2937.5</c:v>
                </c:pt>
                <c:pt idx="227">
                  <c:v>-2881</c:v>
                </c:pt>
                <c:pt idx="228">
                  <c:v>-2880.5</c:v>
                </c:pt>
                <c:pt idx="229">
                  <c:v>-2633</c:v>
                </c:pt>
                <c:pt idx="230">
                  <c:v>-2603.5</c:v>
                </c:pt>
                <c:pt idx="231">
                  <c:v>-2590.5</c:v>
                </c:pt>
                <c:pt idx="232">
                  <c:v>-2590</c:v>
                </c:pt>
                <c:pt idx="233">
                  <c:v>-2428</c:v>
                </c:pt>
                <c:pt idx="234">
                  <c:v>-2330.5</c:v>
                </c:pt>
                <c:pt idx="235">
                  <c:v>-2330</c:v>
                </c:pt>
                <c:pt idx="236">
                  <c:v>-2302</c:v>
                </c:pt>
                <c:pt idx="237">
                  <c:v>-2190.5</c:v>
                </c:pt>
                <c:pt idx="238">
                  <c:v>-2168</c:v>
                </c:pt>
                <c:pt idx="239">
                  <c:v>-2121</c:v>
                </c:pt>
                <c:pt idx="240">
                  <c:v>-2084</c:v>
                </c:pt>
                <c:pt idx="241">
                  <c:v>-2083.5</c:v>
                </c:pt>
                <c:pt idx="242">
                  <c:v>-2069.5</c:v>
                </c:pt>
                <c:pt idx="243">
                  <c:v>-2041.5</c:v>
                </c:pt>
                <c:pt idx="244">
                  <c:v>-2029</c:v>
                </c:pt>
                <c:pt idx="245">
                  <c:v>-1914</c:v>
                </c:pt>
                <c:pt idx="246">
                  <c:v>-1900.5</c:v>
                </c:pt>
                <c:pt idx="247">
                  <c:v>-1831.5</c:v>
                </c:pt>
                <c:pt idx="248">
                  <c:v>-1787.5</c:v>
                </c:pt>
                <c:pt idx="249">
                  <c:v>-1752.5</c:v>
                </c:pt>
                <c:pt idx="250">
                  <c:v>-1739</c:v>
                </c:pt>
                <c:pt idx="251">
                  <c:v>-1724.5</c:v>
                </c:pt>
                <c:pt idx="252">
                  <c:v>-1655</c:v>
                </c:pt>
                <c:pt idx="253">
                  <c:v>-1393.5</c:v>
                </c:pt>
                <c:pt idx="254">
                  <c:v>-1393.5</c:v>
                </c:pt>
                <c:pt idx="255">
                  <c:v>-1392.5</c:v>
                </c:pt>
                <c:pt idx="256">
                  <c:v>-1380.5</c:v>
                </c:pt>
                <c:pt idx="257">
                  <c:v>-1380</c:v>
                </c:pt>
                <c:pt idx="258">
                  <c:v>-1380</c:v>
                </c:pt>
                <c:pt idx="259">
                  <c:v>-1338.5</c:v>
                </c:pt>
                <c:pt idx="260">
                  <c:v>-1296</c:v>
                </c:pt>
                <c:pt idx="261">
                  <c:v>-1252</c:v>
                </c:pt>
                <c:pt idx="262">
                  <c:v>-1224.5</c:v>
                </c:pt>
                <c:pt idx="263">
                  <c:v>-1224</c:v>
                </c:pt>
                <c:pt idx="264">
                  <c:v>-1198</c:v>
                </c:pt>
                <c:pt idx="265">
                  <c:v>-1197.5</c:v>
                </c:pt>
                <c:pt idx="266">
                  <c:v>-1091</c:v>
                </c:pt>
                <c:pt idx="267">
                  <c:v>-1077</c:v>
                </c:pt>
                <c:pt idx="268">
                  <c:v>-1049</c:v>
                </c:pt>
                <c:pt idx="269">
                  <c:v>-1007</c:v>
                </c:pt>
                <c:pt idx="270">
                  <c:v>-817.5</c:v>
                </c:pt>
                <c:pt idx="271">
                  <c:v>-789.5</c:v>
                </c:pt>
                <c:pt idx="272">
                  <c:v>-731</c:v>
                </c:pt>
                <c:pt idx="273">
                  <c:v>-724.5</c:v>
                </c:pt>
                <c:pt idx="274">
                  <c:v>-690</c:v>
                </c:pt>
                <c:pt idx="275">
                  <c:v>-556</c:v>
                </c:pt>
                <c:pt idx="276">
                  <c:v>-535.5</c:v>
                </c:pt>
                <c:pt idx="277">
                  <c:v>-535</c:v>
                </c:pt>
                <c:pt idx="278">
                  <c:v>-506.5</c:v>
                </c:pt>
                <c:pt idx="279">
                  <c:v>-393.5</c:v>
                </c:pt>
                <c:pt idx="280">
                  <c:v>-387</c:v>
                </c:pt>
                <c:pt idx="281">
                  <c:v>-386.5</c:v>
                </c:pt>
                <c:pt idx="282">
                  <c:v>-373</c:v>
                </c:pt>
                <c:pt idx="283">
                  <c:v>-359</c:v>
                </c:pt>
                <c:pt idx="284">
                  <c:v>-203.5</c:v>
                </c:pt>
                <c:pt idx="285">
                  <c:v>-191.5</c:v>
                </c:pt>
                <c:pt idx="286">
                  <c:v>-191</c:v>
                </c:pt>
                <c:pt idx="287">
                  <c:v>-190</c:v>
                </c:pt>
                <c:pt idx="288">
                  <c:v>-75</c:v>
                </c:pt>
                <c:pt idx="289">
                  <c:v>-41.5</c:v>
                </c:pt>
                <c:pt idx="290">
                  <c:v>-36</c:v>
                </c:pt>
                <c:pt idx="291">
                  <c:v>0</c:v>
                </c:pt>
                <c:pt idx="292">
                  <c:v>12.5</c:v>
                </c:pt>
                <c:pt idx="293">
                  <c:v>168</c:v>
                </c:pt>
                <c:pt idx="294">
                  <c:v>1683</c:v>
                </c:pt>
                <c:pt idx="295">
                  <c:v>1858</c:v>
                </c:pt>
                <c:pt idx="296">
                  <c:v>1858.5</c:v>
                </c:pt>
                <c:pt idx="297">
                  <c:v>2210</c:v>
                </c:pt>
                <c:pt idx="298">
                  <c:v>2210</c:v>
                </c:pt>
                <c:pt idx="299">
                  <c:v>2216</c:v>
                </c:pt>
                <c:pt idx="300">
                  <c:v>2358</c:v>
                </c:pt>
                <c:pt idx="301">
                  <c:v>2358.5</c:v>
                </c:pt>
                <c:pt idx="302">
                  <c:v>5274</c:v>
                </c:pt>
                <c:pt idx="303">
                  <c:v>5489.5</c:v>
                </c:pt>
                <c:pt idx="304">
                  <c:v>5670</c:v>
                </c:pt>
                <c:pt idx="305">
                  <c:v>5933</c:v>
                </c:pt>
                <c:pt idx="306">
                  <c:v>5934</c:v>
                </c:pt>
                <c:pt idx="307">
                  <c:v>5934</c:v>
                </c:pt>
                <c:pt idx="308">
                  <c:v>5957</c:v>
                </c:pt>
                <c:pt idx="309">
                  <c:v>5961.5</c:v>
                </c:pt>
                <c:pt idx="310">
                  <c:v>5990</c:v>
                </c:pt>
                <c:pt idx="311">
                  <c:v>5990.5</c:v>
                </c:pt>
                <c:pt idx="312">
                  <c:v>6089</c:v>
                </c:pt>
                <c:pt idx="313">
                  <c:v>6109.5</c:v>
                </c:pt>
                <c:pt idx="314">
                  <c:v>6110</c:v>
                </c:pt>
                <c:pt idx="315">
                  <c:v>6110.5</c:v>
                </c:pt>
                <c:pt idx="316">
                  <c:v>6137</c:v>
                </c:pt>
                <c:pt idx="317">
                  <c:v>6137</c:v>
                </c:pt>
                <c:pt idx="318">
                  <c:v>6279.5</c:v>
                </c:pt>
                <c:pt idx="319">
                  <c:v>6427</c:v>
                </c:pt>
                <c:pt idx="320">
                  <c:v>6635</c:v>
                </c:pt>
                <c:pt idx="321">
                  <c:v>6646.5</c:v>
                </c:pt>
                <c:pt idx="322">
                  <c:v>6757</c:v>
                </c:pt>
                <c:pt idx="323">
                  <c:v>6757</c:v>
                </c:pt>
                <c:pt idx="324">
                  <c:v>6805.5</c:v>
                </c:pt>
                <c:pt idx="325">
                  <c:v>6947.5</c:v>
                </c:pt>
                <c:pt idx="326">
                  <c:v>6961</c:v>
                </c:pt>
                <c:pt idx="327">
                  <c:v>6961</c:v>
                </c:pt>
                <c:pt idx="328">
                  <c:v>6961</c:v>
                </c:pt>
                <c:pt idx="329">
                  <c:v>7151</c:v>
                </c:pt>
                <c:pt idx="330">
                  <c:v>7152</c:v>
                </c:pt>
                <c:pt idx="331">
                  <c:v>7264</c:v>
                </c:pt>
                <c:pt idx="332">
                  <c:v>7355</c:v>
                </c:pt>
              </c:numCache>
            </c:numRef>
          </c:xVal>
          <c:yVal>
            <c:numRef>
              <c:f>A!$L$21:$L$996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A4D-4174-9BEC-A8C7572D0F97}"/>
            </c:ext>
          </c:extLst>
        </c:ser>
        <c:ser>
          <c:idx val="5"/>
          <c:order val="5"/>
          <c:tx>
            <c:strRef>
              <c:f>A!$M$20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0.03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2.4E-2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1.9E-2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2.5999999999999999E-2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1.2999999999999999E-2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1.4E-2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1.4E-2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0.02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0.01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1.2999999999999999E-2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0</c:v>
                  </c:pt>
                  <c:pt idx="156">
                    <c:v>0</c:v>
                  </c:pt>
                  <c:pt idx="157">
                    <c:v>0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0</c:v>
                  </c:pt>
                  <c:pt idx="163">
                    <c:v>0</c:v>
                  </c:pt>
                  <c:pt idx="164">
                    <c:v>0</c:v>
                  </c:pt>
                  <c:pt idx="165">
                    <c:v>1.7999999999999999E-2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0</c:v>
                  </c:pt>
                  <c:pt idx="173">
                    <c:v>0</c:v>
                  </c:pt>
                  <c:pt idx="174">
                    <c:v>0</c:v>
                  </c:pt>
                  <c:pt idx="175">
                    <c:v>0</c:v>
                  </c:pt>
                  <c:pt idx="176">
                    <c:v>0</c:v>
                  </c:pt>
                  <c:pt idx="177">
                    <c:v>0</c:v>
                  </c:pt>
                  <c:pt idx="178">
                    <c:v>0</c:v>
                  </c:pt>
                  <c:pt idx="179">
                    <c:v>2.1999999999999999E-2</c:v>
                  </c:pt>
                  <c:pt idx="180">
                    <c:v>0</c:v>
                  </c:pt>
                  <c:pt idx="181">
                    <c:v>0</c:v>
                  </c:pt>
                  <c:pt idx="182">
                    <c:v>0</c:v>
                  </c:pt>
                  <c:pt idx="183">
                    <c:v>0</c:v>
                  </c:pt>
                  <c:pt idx="184">
                    <c:v>0</c:v>
                  </c:pt>
                  <c:pt idx="185">
                    <c:v>0</c:v>
                  </c:pt>
                  <c:pt idx="186">
                    <c:v>0</c:v>
                  </c:pt>
                  <c:pt idx="187">
                    <c:v>0</c:v>
                  </c:pt>
                  <c:pt idx="188">
                    <c:v>0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0</c:v>
                  </c:pt>
                  <c:pt idx="192">
                    <c:v>1.7999999999999999E-2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0</c:v>
                  </c:pt>
                  <c:pt idx="197">
                    <c:v>0</c:v>
                  </c:pt>
                  <c:pt idx="198">
                    <c:v>0</c:v>
                  </c:pt>
                  <c:pt idx="199">
                    <c:v>0</c:v>
                  </c:pt>
                  <c:pt idx="200">
                    <c:v>0</c:v>
                  </c:pt>
                  <c:pt idx="201">
                    <c:v>0</c:v>
                  </c:pt>
                  <c:pt idx="202">
                    <c:v>0</c:v>
                  </c:pt>
                  <c:pt idx="203">
                    <c:v>0</c:v>
                  </c:pt>
                  <c:pt idx="204">
                    <c:v>0</c:v>
                  </c:pt>
                  <c:pt idx="205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09">
                    <c:v>0</c:v>
                  </c:pt>
                  <c:pt idx="210">
                    <c:v>0</c:v>
                  </c:pt>
                  <c:pt idx="211">
                    <c:v>0</c:v>
                  </c:pt>
                  <c:pt idx="212">
                    <c:v>0</c:v>
                  </c:pt>
                  <c:pt idx="213">
                    <c:v>1.2999999999999999E-2</c:v>
                  </c:pt>
                  <c:pt idx="214">
                    <c:v>0</c:v>
                  </c:pt>
                  <c:pt idx="215">
                    <c:v>0</c:v>
                  </c:pt>
                  <c:pt idx="216">
                    <c:v>0</c:v>
                  </c:pt>
                  <c:pt idx="217">
                    <c:v>0</c:v>
                  </c:pt>
                  <c:pt idx="218">
                    <c:v>0</c:v>
                  </c:pt>
                  <c:pt idx="219">
                    <c:v>0</c:v>
                  </c:pt>
                  <c:pt idx="220">
                    <c:v>0</c:v>
                  </c:pt>
                  <c:pt idx="221">
                    <c:v>0</c:v>
                  </c:pt>
                  <c:pt idx="222">
                    <c:v>0</c:v>
                  </c:pt>
                  <c:pt idx="223">
                    <c:v>0</c:v>
                  </c:pt>
                  <c:pt idx="224">
                    <c:v>0</c:v>
                  </c:pt>
                  <c:pt idx="225">
                    <c:v>0</c:v>
                  </c:pt>
                  <c:pt idx="226">
                    <c:v>0</c:v>
                  </c:pt>
                  <c:pt idx="229">
                    <c:v>0</c:v>
                  </c:pt>
                  <c:pt idx="230">
                    <c:v>0</c:v>
                  </c:pt>
                  <c:pt idx="231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7">
                    <c:v>0</c:v>
                  </c:pt>
                  <c:pt idx="238">
                    <c:v>0</c:v>
                  </c:pt>
                  <c:pt idx="239">
                    <c:v>8.9999999999999993E-3</c:v>
                  </c:pt>
                  <c:pt idx="240">
                    <c:v>0</c:v>
                  </c:pt>
                  <c:pt idx="241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8">
                    <c:v>0</c:v>
                  </c:pt>
                  <c:pt idx="249">
                    <c:v>0</c:v>
                  </c:pt>
                  <c:pt idx="250">
                    <c:v>0</c:v>
                  </c:pt>
                  <c:pt idx="251">
                    <c:v>0</c:v>
                  </c:pt>
                  <c:pt idx="252">
                    <c:v>0</c:v>
                  </c:pt>
                  <c:pt idx="253">
                    <c:v>0</c:v>
                  </c:pt>
                  <c:pt idx="254">
                    <c:v>0</c:v>
                  </c:pt>
                  <c:pt idx="255">
                    <c:v>0</c:v>
                  </c:pt>
                  <c:pt idx="256">
                    <c:v>0</c:v>
                  </c:pt>
                  <c:pt idx="257">
                    <c:v>0</c:v>
                  </c:pt>
                  <c:pt idx="258">
                    <c:v>0</c:v>
                  </c:pt>
                  <c:pt idx="259">
                    <c:v>0</c:v>
                  </c:pt>
                  <c:pt idx="260">
                    <c:v>0</c:v>
                  </c:pt>
                  <c:pt idx="261">
                    <c:v>8.9999999999999993E-3</c:v>
                  </c:pt>
                  <c:pt idx="262">
                    <c:v>0</c:v>
                  </c:pt>
                  <c:pt idx="263">
                    <c:v>0</c:v>
                  </c:pt>
                  <c:pt idx="264">
                    <c:v>0</c:v>
                  </c:pt>
                  <c:pt idx="265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68">
                    <c:v>0</c:v>
                  </c:pt>
                  <c:pt idx="269">
                    <c:v>0</c:v>
                  </c:pt>
                  <c:pt idx="270">
                    <c:v>0</c:v>
                  </c:pt>
                  <c:pt idx="271">
                    <c:v>0</c:v>
                  </c:pt>
                  <c:pt idx="272">
                    <c:v>0</c:v>
                  </c:pt>
                  <c:pt idx="273">
                    <c:v>0</c:v>
                  </c:pt>
                  <c:pt idx="274">
                    <c:v>0</c:v>
                  </c:pt>
                  <c:pt idx="275">
                    <c:v>1.0999999999999999E-2</c:v>
                  </c:pt>
                  <c:pt idx="276">
                    <c:v>0</c:v>
                  </c:pt>
                  <c:pt idx="277">
                    <c:v>0</c:v>
                  </c:pt>
                  <c:pt idx="278">
                    <c:v>0</c:v>
                  </c:pt>
                  <c:pt idx="279">
                    <c:v>0</c:v>
                  </c:pt>
                  <c:pt idx="280">
                    <c:v>0</c:v>
                  </c:pt>
                  <c:pt idx="281">
                    <c:v>0</c:v>
                  </c:pt>
                  <c:pt idx="282">
                    <c:v>0</c:v>
                  </c:pt>
                  <c:pt idx="283">
                    <c:v>0</c:v>
                  </c:pt>
                  <c:pt idx="284">
                    <c:v>0</c:v>
                  </c:pt>
                  <c:pt idx="285">
                    <c:v>0</c:v>
                  </c:pt>
                  <c:pt idx="286">
                    <c:v>0</c:v>
                  </c:pt>
                  <c:pt idx="287">
                    <c:v>0</c:v>
                  </c:pt>
                  <c:pt idx="288">
                    <c:v>1.7999999999999999E-2</c:v>
                  </c:pt>
                  <c:pt idx="289">
                    <c:v>0</c:v>
                  </c:pt>
                  <c:pt idx="290">
                    <c:v>0</c:v>
                  </c:pt>
                  <c:pt idx="291">
                    <c:v>0</c:v>
                  </c:pt>
                  <c:pt idx="292">
                    <c:v>0</c:v>
                  </c:pt>
                  <c:pt idx="293">
                    <c:v>0</c:v>
                  </c:pt>
                  <c:pt idx="295">
                    <c:v>0</c:v>
                  </c:pt>
                  <c:pt idx="297">
                    <c:v>2.5000000000000001E-3</c:v>
                  </c:pt>
                  <c:pt idx="298">
                    <c:v>0</c:v>
                  </c:pt>
                  <c:pt idx="299">
                    <c:v>2.5000000000000001E-3</c:v>
                  </c:pt>
                  <c:pt idx="300">
                    <c:v>1.5E-3</c:v>
                  </c:pt>
                  <c:pt idx="301">
                    <c:v>1E-3</c:v>
                  </c:pt>
                  <c:pt idx="302">
                    <c:v>1E-4</c:v>
                  </c:pt>
                  <c:pt idx="303">
                    <c:v>1.1999999999999999E-3</c:v>
                  </c:pt>
                  <c:pt idx="304">
                    <c:v>4.0000000000000002E-4</c:v>
                  </c:pt>
                  <c:pt idx="305">
                    <c:v>0</c:v>
                  </c:pt>
                  <c:pt idx="306">
                    <c:v>0</c:v>
                  </c:pt>
                  <c:pt idx="307">
                    <c:v>1E-4</c:v>
                  </c:pt>
                  <c:pt idx="308">
                    <c:v>6.9999999999999999E-4</c:v>
                  </c:pt>
                  <c:pt idx="309">
                    <c:v>0</c:v>
                  </c:pt>
                  <c:pt idx="310">
                    <c:v>1E-3</c:v>
                  </c:pt>
                  <c:pt idx="311">
                    <c:v>4.1999999999999997E-3</c:v>
                  </c:pt>
                  <c:pt idx="312">
                    <c:v>2.9999999999999997E-4</c:v>
                  </c:pt>
                  <c:pt idx="313">
                    <c:v>0</c:v>
                  </c:pt>
                  <c:pt idx="314">
                    <c:v>1E-4</c:v>
                  </c:pt>
                  <c:pt idx="315">
                    <c:v>2.0000000000000001E-4</c:v>
                  </c:pt>
                  <c:pt idx="316">
                    <c:v>4.0000000000000002E-4</c:v>
                  </c:pt>
                  <c:pt idx="317">
                    <c:v>2.9999999999999997E-4</c:v>
                  </c:pt>
                  <c:pt idx="318">
                    <c:v>2.8E-3</c:v>
                  </c:pt>
                  <c:pt idx="319">
                    <c:v>1.04E-2</c:v>
                  </c:pt>
                  <c:pt idx="320">
                    <c:v>0</c:v>
                  </c:pt>
                  <c:pt idx="321">
                    <c:v>5.0000000000000001E-4</c:v>
                  </c:pt>
                  <c:pt idx="322">
                    <c:v>5.9999999999999995E-4</c:v>
                  </c:pt>
                  <c:pt idx="323">
                    <c:v>5.0000000000000001E-4</c:v>
                  </c:pt>
                  <c:pt idx="324">
                    <c:v>5.9999999999999995E-4</c:v>
                  </c:pt>
                  <c:pt idx="325">
                    <c:v>5.3E-3</c:v>
                  </c:pt>
                  <c:pt idx="326">
                    <c:v>4.0000000000000002E-4</c:v>
                  </c:pt>
                  <c:pt idx="327">
                    <c:v>5.9999999999999995E-4</c:v>
                  </c:pt>
                  <c:pt idx="328">
                    <c:v>4.0000000000000002E-4</c:v>
                  </c:pt>
                  <c:pt idx="329">
                    <c:v>3.7000000000000002E-3</c:v>
                  </c:pt>
                  <c:pt idx="330">
                    <c:v>8.3000000000000001E-3</c:v>
                  </c:pt>
                  <c:pt idx="331">
                    <c:v>2.0000000000000001E-4</c:v>
                  </c:pt>
                  <c:pt idx="332">
                    <c:v>2.0000000000000001E-4</c:v>
                  </c:pt>
                </c:numCache>
              </c:numRef>
            </c:plus>
            <c:minus>
              <c:numRef>
                <c:f>A!$D$21:$D$996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0.03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2.4E-2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1.9E-2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2.5999999999999999E-2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1.2999999999999999E-2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1.4E-2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1.4E-2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0.02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0.01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1.2999999999999999E-2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0</c:v>
                  </c:pt>
                  <c:pt idx="156">
                    <c:v>0</c:v>
                  </c:pt>
                  <c:pt idx="157">
                    <c:v>0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0</c:v>
                  </c:pt>
                  <c:pt idx="163">
                    <c:v>0</c:v>
                  </c:pt>
                  <c:pt idx="164">
                    <c:v>0</c:v>
                  </c:pt>
                  <c:pt idx="165">
                    <c:v>1.7999999999999999E-2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0</c:v>
                  </c:pt>
                  <c:pt idx="173">
                    <c:v>0</c:v>
                  </c:pt>
                  <c:pt idx="174">
                    <c:v>0</c:v>
                  </c:pt>
                  <c:pt idx="175">
                    <c:v>0</c:v>
                  </c:pt>
                  <c:pt idx="176">
                    <c:v>0</c:v>
                  </c:pt>
                  <c:pt idx="177">
                    <c:v>0</c:v>
                  </c:pt>
                  <c:pt idx="178">
                    <c:v>0</c:v>
                  </c:pt>
                  <c:pt idx="179">
                    <c:v>2.1999999999999999E-2</c:v>
                  </c:pt>
                  <c:pt idx="180">
                    <c:v>0</c:v>
                  </c:pt>
                  <c:pt idx="181">
                    <c:v>0</c:v>
                  </c:pt>
                  <c:pt idx="182">
                    <c:v>0</c:v>
                  </c:pt>
                  <c:pt idx="183">
                    <c:v>0</c:v>
                  </c:pt>
                  <c:pt idx="184">
                    <c:v>0</c:v>
                  </c:pt>
                  <c:pt idx="185">
                    <c:v>0</c:v>
                  </c:pt>
                  <c:pt idx="186">
                    <c:v>0</c:v>
                  </c:pt>
                  <c:pt idx="187">
                    <c:v>0</c:v>
                  </c:pt>
                  <c:pt idx="188">
                    <c:v>0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0</c:v>
                  </c:pt>
                  <c:pt idx="192">
                    <c:v>1.7999999999999999E-2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0</c:v>
                  </c:pt>
                  <c:pt idx="197">
                    <c:v>0</c:v>
                  </c:pt>
                  <c:pt idx="198">
                    <c:v>0</c:v>
                  </c:pt>
                  <c:pt idx="199">
                    <c:v>0</c:v>
                  </c:pt>
                  <c:pt idx="200">
                    <c:v>0</c:v>
                  </c:pt>
                  <c:pt idx="201">
                    <c:v>0</c:v>
                  </c:pt>
                  <c:pt idx="202">
                    <c:v>0</c:v>
                  </c:pt>
                  <c:pt idx="203">
                    <c:v>0</c:v>
                  </c:pt>
                  <c:pt idx="204">
                    <c:v>0</c:v>
                  </c:pt>
                  <c:pt idx="205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09">
                    <c:v>0</c:v>
                  </c:pt>
                  <c:pt idx="210">
                    <c:v>0</c:v>
                  </c:pt>
                  <c:pt idx="211">
                    <c:v>0</c:v>
                  </c:pt>
                  <c:pt idx="212">
                    <c:v>0</c:v>
                  </c:pt>
                  <c:pt idx="213">
                    <c:v>1.2999999999999999E-2</c:v>
                  </c:pt>
                  <c:pt idx="214">
                    <c:v>0</c:v>
                  </c:pt>
                  <c:pt idx="215">
                    <c:v>0</c:v>
                  </c:pt>
                  <c:pt idx="216">
                    <c:v>0</c:v>
                  </c:pt>
                  <c:pt idx="217">
                    <c:v>0</c:v>
                  </c:pt>
                  <c:pt idx="218">
                    <c:v>0</c:v>
                  </c:pt>
                  <c:pt idx="219">
                    <c:v>0</c:v>
                  </c:pt>
                  <c:pt idx="220">
                    <c:v>0</c:v>
                  </c:pt>
                  <c:pt idx="221">
                    <c:v>0</c:v>
                  </c:pt>
                  <c:pt idx="222">
                    <c:v>0</c:v>
                  </c:pt>
                  <c:pt idx="223">
                    <c:v>0</c:v>
                  </c:pt>
                  <c:pt idx="224">
                    <c:v>0</c:v>
                  </c:pt>
                  <c:pt idx="225">
                    <c:v>0</c:v>
                  </c:pt>
                  <c:pt idx="226">
                    <c:v>0</c:v>
                  </c:pt>
                  <c:pt idx="229">
                    <c:v>0</c:v>
                  </c:pt>
                  <c:pt idx="230">
                    <c:v>0</c:v>
                  </c:pt>
                  <c:pt idx="231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7">
                    <c:v>0</c:v>
                  </c:pt>
                  <c:pt idx="238">
                    <c:v>0</c:v>
                  </c:pt>
                  <c:pt idx="239">
                    <c:v>8.9999999999999993E-3</c:v>
                  </c:pt>
                  <c:pt idx="240">
                    <c:v>0</c:v>
                  </c:pt>
                  <c:pt idx="241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8">
                    <c:v>0</c:v>
                  </c:pt>
                  <c:pt idx="249">
                    <c:v>0</c:v>
                  </c:pt>
                  <c:pt idx="250">
                    <c:v>0</c:v>
                  </c:pt>
                  <c:pt idx="251">
                    <c:v>0</c:v>
                  </c:pt>
                  <c:pt idx="252">
                    <c:v>0</c:v>
                  </c:pt>
                  <c:pt idx="253">
                    <c:v>0</c:v>
                  </c:pt>
                  <c:pt idx="254">
                    <c:v>0</c:v>
                  </c:pt>
                  <c:pt idx="255">
                    <c:v>0</c:v>
                  </c:pt>
                  <c:pt idx="256">
                    <c:v>0</c:v>
                  </c:pt>
                  <c:pt idx="257">
                    <c:v>0</c:v>
                  </c:pt>
                  <c:pt idx="258">
                    <c:v>0</c:v>
                  </c:pt>
                  <c:pt idx="259">
                    <c:v>0</c:v>
                  </c:pt>
                  <c:pt idx="260">
                    <c:v>0</c:v>
                  </c:pt>
                  <c:pt idx="261">
                    <c:v>8.9999999999999993E-3</c:v>
                  </c:pt>
                  <c:pt idx="262">
                    <c:v>0</c:v>
                  </c:pt>
                  <c:pt idx="263">
                    <c:v>0</c:v>
                  </c:pt>
                  <c:pt idx="264">
                    <c:v>0</c:v>
                  </c:pt>
                  <c:pt idx="265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68">
                    <c:v>0</c:v>
                  </c:pt>
                  <c:pt idx="269">
                    <c:v>0</c:v>
                  </c:pt>
                  <c:pt idx="270">
                    <c:v>0</c:v>
                  </c:pt>
                  <c:pt idx="271">
                    <c:v>0</c:v>
                  </c:pt>
                  <c:pt idx="272">
                    <c:v>0</c:v>
                  </c:pt>
                  <c:pt idx="273">
                    <c:v>0</c:v>
                  </c:pt>
                  <c:pt idx="274">
                    <c:v>0</c:v>
                  </c:pt>
                  <c:pt idx="275">
                    <c:v>1.0999999999999999E-2</c:v>
                  </c:pt>
                  <c:pt idx="276">
                    <c:v>0</c:v>
                  </c:pt>
                  <c:pt idx="277">
                    <c:v>0</c:v>
                  </c:pt>
                  <c:pt idx="278">
                    <c:v>0</c:v>
                  </c:pt>
                  <c:pt idx="279">
                    <c:v>0</c:v>
                  </c:pt>
                  <c:pt idx="280">
                    <c:v>0</c:v>
                  </c:pt>
                  <c:pt idx="281">
                    <c:v>0</c:v>
                  </c:pt>
                  <c:pt idx="282">
                    <c:v>0</c:v>
                  </c:pt>
                  <c:pt idx="283">
                    <c:v>0</c:v>
                  </c:pt>
                  <c:pt idx="284">
                    <c:v>0</c:v>
                  </c:pt>
                  <c:pt idx="285">
                    <c:v>0</c:v>
                  </c:pt>
                  <c:pt idx="286">
                    <c:v>0</c:v>
                  </c:pt>
                  <c:pt idx="287">
                    <c:v>0</c:v>
                  </c:pt>
                  <c:pt idx="288">
                    <c:v>1.7999999999999999E-2</c:v>
                  </c:pt>
                  <c:pt idx="289">
                    <c:v>0</c:v>
                  </c:pt>
                  <c:pt idx="290">
                    <c:v>0</c:v>
                  </c:pt>
                  <c:pt idx="291">
                    <c:v>0</c:v>
                  </c:pt>
                  <c:pt idx="292">
                    <c:v>0</c:v>
                  </c:pt>
                  <c:pt idx="293">
                    <c:v>0</c:v>
                  </c:pt>
                  <c:pt idx="295">
                    <c:v>0</c:v>
                  </c:pt>
                  <c:pt idx="297">
                    <c:v>2.5000000000000001E-3</c:v>
                  </c:pt>
                  <c:pt idx="298">
                    <c:v>0</c:v>
                  </c:pt>
                  <c:pt idx="299">
                    <c:v>2.5000000000000001E-3</c:v>
                  </c:pt>
                  <c:pt idx="300">
                    <c:v>1.5E-3</c:v>
                  </c:pt>
                  <c:pt idx="301">
                    <c:v>1E-3</c:v>
                  </c:pt>
                  <c:pt idx="302">
                    <c:v>1E-4</c:v>
                  </c:pt>
                  <c:pt idx="303">
                    <c:v>1.1999999999999999E-3</c:v>
                  </c:pt>
                  <c:pt idx="304">
                    <c:v>4.0000000000000002E-4</c:v>
                  </c:pt>
                  <c:pt idx="305">
                    <c:v>0</c:v>
                  </c:pt>
                  <c:pt idx="306">
                    <c:v>0</c:v>
                  </c:pt>
                  <c:pt idx="307">
                    <c:v>1E-4</c:v>
                  </c:pt>
                  <c:pt idx="308">
                    <c:v>6.9999999999999999E-4</c:v>
                  </c:pt>
                  <c:pt idx="309">
                    <c:v>0</c:v>
                  </c:pt>
                  <c:pt idx="310">
                    <c:v>1E-3</c:v>
                  </c:pt>
                  <c:pt idx="311">
                    <c:v>4.1999999999999997E-3</c:v>
                  </c:pt>
                  <c:pt idx="312">
                    <c:v>2.9999999999999997E-4</c:v>
                  </c:pt>
                  <c:pt idx="313">
                    <c:v>0</c:v>
                  </c:pt>
                  <c:pt idx="314">
                    <c:v>1E-4</c:v>
                  </c:pt>
                  <c:pt idx="315">
                    <c:v>2.0000000000000001E-4</c:v>
                  </c:pt>
                  <c:pt idx="316">
                    <c:v>4.0000000000000002E-4</c:v>
                  </c:pt>
                  <c:pt idx="317">
                    <c:v>2.9999999999999997E-4</c:v>
                  </c:pt>
                  <c:pt idx="318">
                    <c:v>2.8E-3</c:v>
                  </c:pt>
                  <c:pt idx="319">
                    <c:v>1.04E-2</c:v>
                  </c:pt>
                  <c:pt idx="320">
                    <c:v>0</c:v>
                  </c:pt>
                  <c:pt idx="321">
                    <c:v>5.0000000000000001E-4</c:v>
                  </c:pt>
                  <c:pt idx="322">
                    <c:v>5.9999999999999995E-4</c:v>
                  </c:pt>
                  <c:pt idx="323">
                    <c:v>5.0000000000000001E-4</c:v>
                  </c:pt>
                  <c:pt idx="324">
                    <c:v>5.9999999999999995E-4</c:v>
                  </c:pt>
                  <c:pt idx="325">
                    <c:v>5.3E-3</c:v>
                  </c:pt>
                  <c:pt idx="326">
                    <c:v>4.0000000000000002E-4</c:v>
                  </c:pt>
                  <c:pt idx="327">
                    <c:v>5.9999999999999995E-4</c:v>
                  </c:pt>
                  <c:pt idx="328">
                    <c:v>4.0000000000000002E-4</c:v>
                  </c:pt>
                  <c:pt idx="329">
                    <c:v>3.7000000000000002E-3</c:v>
                  </c:pt>
                  <c:pt idx="330">
                    <c:v>8.3000000000000001E-3</c:v>
                  </c:pt>
                  <c:pt idx="331">
                    <c:v>2.0000000000000001E-4</c:v>
                  </c:pt>
                  <c:pt idx="33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A!$F$21:$F$996</c:f>
              <c:numCache>
                <c:formatCode>General</c:formatCode>
                <c:ptCount val="976"/>
                <c:pt idx="0">
                  <c:v>-12419</c:v>
                </c:pt>
                <c:pt idx="1">
                  <c:v>-12283</c:v>
                </c:pt>
                <c:pt idx="2">
                  <c:v>-12270.5</c:v>
                </c:pt>
                <c:pt idx="3">
                  <c:v>-12257</c:v>
                </c:pt>
                <c:pt idx="4">
                  <c:v>-12166</c:v>
                </c:pt>
                <c:pt idx="5">
                  <c:v>-12148</c:v>
                </c:pt>
                <c:pt idx="6">
                  <c:v>-12094.5</c:v>
                </c:pt>
                <c:pt idx="7">
                  <c:v>-11932.5</c:v>
                </c:pt>
                <c:pt idx="8">
                  <c:v>-11928</c:v>
                </c:pt>
                <c:pt idx="9">
                  <c:v>-11735</c:v>
                </c:pt>
                <c:pt idx="10">
                  <c:v>-11728</c:v>
                </c:pt>
                <c:pt idx="11">
                  <c:v>-11662.5</c:v>
                </c:pt>
                <c:pt idx="12">
                  <c:v>-11645</c:v>
                </c:pt>
                <c:pt idx="13">
                  <c:v>-11645</c:v>
                </c:pt>
                <c:pt idx="14">
                  <c:v>-11635.5</c:v>
                </c:pt>
                <c:pt idx="15">
                  <c:v>-11629</c:v>
                </c:pt>
                <c:pt idx="16">
                  <c:v>-11615.5</c:v>
                </c:pt>
                <c:pt idx="17">
                  <c:v>-11594.5</c:v>
                </c:pt>
                <c:pt idx="18">
                  <c:v>-11584</c:v>
                </c:pt>
                <c:pt idx="19">
                  <c:v>-11574.5</c:v>
                </c:pt>
                <c:pt idx="20">
                  <c:v>-11561</c:v>
                </c:pt>
                <c:pt idx="21">
                  <c:v>-11559.5</c:v>
                </c:pt>
                <c:pt idx="22">
                  <c:v>-11490</c:v>
                </c:pt>
                <c:pt idx="23">
                  <c:v>-11251</c:v>
                </c:pt>
                <c:pt idx="24">
                  <c:v>-11229.5</c:v>
                </c:pt>
                <c:pt idx="25">
                  <c:v>-10924</c:v>
                </c:pt>
                <c:pt idx="26">
                  <c:v>-10911</c:v>
                </c:pt>
                <c:pt idx="27">
                  <c:v>-10735.5</c:v>
                </c:pt>
                <c:pt idx="28">
                  <c:v>-10614.5</c:v>
                </c:pt>
                <c:pt idx="29">
                  <c:v>-10431</c:v>
                </c:pt>
                <c:pt idx="30">
                  <c:v>-10417</c:v>
                </c:pt>
                <c:pt idx="31">
                  <c:v>-10411.5</c:v>
                </c:pt>
                <c:pt idx="32">
                  <c:v>-10397.5</c:v>
                </c:pt>
                <c:pt idx="33">
                  <c:v>-10377</c:v>
                </c:pt>
                <c:pt idx="34">
                  <c:v>-10369</c:v>
                </c:pt>
                <c:pt idx="35">
                  <c:v>-10236</c:v>
                </c:pt>
                <c:pt idx="36">
                  <c:v>-10235.5</c:v>
                </c:pt>
                <c:pt idx="37">
                  <c:v>-10235</c:v>
                </c:pt>
                <c:pt idx="38">
                  <c:v>-10214.5</c:v>
                </c:pt>
                <c:pt idx="39">
                  <c:v>-10079.5</c:v>
                </c:pt>
                <c:pt idx="40">
                  <c:v>-10018.5</c:v>
                </c:pt>
                <c:pt idx="41">
                  <c:v>-9910.5</c:v>
                </c:pt>
                <c:pt idx="42">
                  <c:v>-9855.5</c:v>
                </c:pt>
                <c:pt idx="43">
                  <c:v>-9791</c:v>
                </c:pt>
                <c:pt idx="44">
                  <c:v>-9629</c:v>
                </c:pt>
                <c:pt idx="45">
                  <c:v>-9572.5</c:v>
                </c:pt>
                <c:pt idx="46">
                  <c:v>-9227</c:v>
                </c:pt>
                <c:pt idx="47">
                  <c:v>-9107</c:v>
                </c:pt>
                <c:pt idx="48">
                  <c:v>-9047</c:v>
                </c:pt>
                <c:pt idx="49">
                  <c:v>-9024</c:v>
                </c:pt>
                <c:pt idx="50">
                  <c:v>-8918</c:v>
                </c:pt>
                <c:pt idx="51">
                  <c:v>-8917.5</c:v>
                </c:pt>
                <c:pt idx="52">
                  <c:v>-8890.5</c:v>
                </c:pt>
                <c:pt idx="53">
                  <c:v>-8849</c:v>
                </c:pt>
                <c:pt idx="54">
                  <c:v>-8701.5</c:v>
                </c:pt>
                <c:pt idx="55">
                  <c:v>-8687</c:v>
                </c:pt>
                <c:pt idx="56">
                  <c:v>-8539</c:v>
                </c:pt>
                <c:pt idx="57">
                  <c:v>-8532</c:v>
                </c:pt>
                <c:pt idx="58">
                  <c:v>-8411</c:v>
                </c:pt>
                <c:pt idx="59">
                  <c:v>-8368.5</c:v>
                </c:pt>
                <c:pt idx="60">
                  <c:v>-8368.5</c:v>
                </c:pt>
                <c:pt idx="61">
                  <c:v>-8296</c:v>
                </c:pt>
                <c:pt idx="62">
                  <c:v>-8228</c:v>
                </c:pt>
                <c:pt idx="63">
                  <c:v>-8228</c:v>
                </c:pt>
                <c:pt idx="64">
                  <c:v>-8227.5</c:v>
                </c:pt>
                <c:pt idx="65">
                  <c:v>-8227.5</c:v>
                </c:pt>
                <c:pt idx="66">
                  <c:v>-8227.5</c:v>
                </c:pt>
                <c:pt idx="67">
                  <c:v>-8227</c:v>
                </c:pt>
                <c:pt idx="68">
                  <c:v>-8227</c:v>
                </c:pt>
                <c:pt idx="69">
                  <c:v>-8215</c:v>
                </c:pt>
                <c:pt idx="70">
                  <c:v>-8215</c:v>
                </c:pt>
                <c:pt idx="71">
                  <c:v>-8207</c:v>
                </c:pt>
                <c:pt idx="72">
                  <c:v>-8187</c:v>
                </c:pt>
                <c:pt idx="73">
                  <c:v>-8187</c:v>
                </c:pt>
                <c:pt idx="74">
                  <c:v>-8173</c:v>
                </c:pt>
                <c:pt idx="75">
                  <c:v>-8173</c:v>
                </c:pt>
                <c:pt idx="76">
                  <c:v>-8173</c:v>
                </c:pt>
                <c:pt idx="77">
                  <c:v>-8159</c:v>
                </c:pt>
                <c:pt idx="78">
                  <c:v>-8159</c:v>
                </c:pt>
                <c:pt idx="79">
                  <c:v>-8159</c:v>
                </c:pt>
                <c:pt idx="80">
                  <c:v>-8063</c:v>
                </c:pt>
                <c:pt idx="81">
                  <c:v>-8044.5</c:v>
                </c:pt>
                <c:pt idx="82">
                  <c:v>-8038.5</c:v>
                </c:pt>
                <c:pt idx="83">
                  <c:v>-8038.5</c:v>
                </c:pt>
                <c:pt idx="84">
                  <c:v>-7996.5</c:v>
                </c:pt>
                <c:pt idx="85">
                  <c:v>-7896</c:v>
                </c:pt>
                <c:pt idx="86">
                  <c:v>-7890</c:v>
                </c:pt>
                <c:pt idx="87">
                  <c:v>-7869.5</c:v>
                </c:pt>
                <c:pt idx="88">
                  <c:v>-7869.5</c:v>
                </c:pt>
                <c:pt idx="89">
                  <c:v>-7680.5</c:v>
                </c:pt>
                <c:pt idx="90">
                  <c:v>-7645</c:v>
                </c:pt>
                <c:pt idx="91">
                  <c:v>-7544.5</c:v>
                </c:pt>
                <c:pt idx="92">
                  <c:v>-7524</c:v>
                </c:pt>
                <c:pt idx="93">
                  <c:v>-7510.5</c:v>
                </c:pt>
                <c:pt idx="94">
                  <c:v>-7462</c:v>
                </c:pt>
                <c:pt idx="95">
                  <c:v>-7399</c:v>
                </c:pt>
                <c:pt idx="96">
                  <c:v>-7389.5</c:v>
                </c:pt>
                <c:pt idx="97">
                  <c:v>-7336</c:v>
                </c:pt>
                <c:pt idx="98">
                  <c:v>-7260</c:v>
                </c:pt>
                <c:pt idx="99">
                  <c:v>-7181</c:v>
                </c:pt>
                <c:pt idx="100">
                  <c:v>-7040</c:v>
                </c:pt>
                <c:pt idx="101">
                  <c:v>-7032</c:v>
                </c:pt>
                <c:pt idx="102">
                  <c:v>-7013</c:v>
                </c:pt>
                <c:pt idx="103">
                  <c:v>-7013</c:v>
                </c:pt>
                <c:pt idx="104">
                  <c:v>-7005</c:v>
                </c:pt>
                <c:pt idx="105">
                  <c:v>-6983.5</c:v>
                </c:pt>
                <c:pt idx="106">
                  <c:v>-6982</c:v>
                </c:pt>
                <c:pt idx="107">
                  <c:v>-6969.5</c:v>
                </c:pt>
                <c:pt idx="108">
                  <c:v>-6963</c:v>
                </c:pt>
                <c:pt idx="109">
                  <c:v>-6822</c:v>
                </c:pt>
                <c:pt idx="110">
                  <c:v>-6810</c:v>
                </c:pt>
                <c:pt idx="111">
                  <c:v>-6794</c:v>
                </c:pt>
                <c:pt idx="112">
                  <c:v>-6667</c:v>
                </c:pt>
                <c:pt idx="113">
                  <c:v>-6641</c:v>
                </c:pt>
                <c:pt idx="114">
                  <c:v>-6519</c:v>
                </c:pt>
                <c:pt idx="115">
                  <c:v>-6519</c:v>
                </c:pt>
                <c:pt idx="116">
                  <c:v>-6362</c:v>
                </c:pt>
                <c:pt idx="117">
                  <c:v>-6343</c:v>
                </c:pt>
                <c:pt idx="118">
                  <c:v>-6343</c:v>
                </c:pt>
                <c:pt idx="119">
                  <c:v>-6203</c:v>
                </c:pt>
                <c:pt idx="120">
                  <c:v>-6190</c:v>
                </c:pt>
                <c:pt idx="121">
                  <c:v>-6189.5</c:v>
                </c:pt>
                <c:pt idx="122">
                  <c:v>-6189</c:v>
                </c:pt>
                <c:pt idx="123">
                  <c:v>-6188</c:v>
                </c:pt>
                <c:pt idx="124">
                  <c:v>-6187.5</c:v>
                </c:pt>
                <c:pt idx="125">
                  <c:v>-6185.5</c:v>
                </c:pt>
                <c:pt idx="126">
                  <c:v>-6174</c:v>
                </c:pt>
                <c:pt idx="127">
                  <c:v>-6124</c:v>
                </c:pt>
                <c:pt idx="128">
                  <c:v>-6118</c:v>
                </c:pt>
                <c:pt idx="129">
                  <c:v>-6097</c:v>
                </c:pt>
                <c:pt idx="130">
                  <c:v>-6019</c:v>
                </c:pt>
                <c:pt idx="131">
                  <c:v>-6012</c:v>
                </c:pt>
                <c:pt idx="132">
                  <c:v>-6005</c:v>
                </c:pt>
                <c:pt idx="133">
                  <c:v>-6005</c:v>
                </c:pt>
                <c:pt idx="134">
                  <c:v>-5999</c:v>
                </c:pt>
                <c:pt idx="135">
                  <c:v>-5998.5</c:v>
                </c:pt>
                <c:pt idx="136">
                  <c:v>-5998</c:v>
                </c:pt>
                <c:pt idx="137">
                  <c:v>-5997.5</c:v>
                </c:pt>
                <c:pt idx="138">
                  <c:v>-5978</c:v>
                </c:pt>
                <c:pt idx="139">
                  <c:v>-5858</c:v>
                </c:pt>
                <c:pt idx="140">
                  <c:v>-5857.5</c:v>
                </c:pt>
                <c:pt idx="141">
                  <c:v>-5845.5</c:v>
                </c:pt>
                <c:pt idx="142">
                  <c:v>-5844.5</c:v>
                </c:pt>
                <c:pt idx="143">
                  <c:v>-5844</c:v>
                </c:pt>
                <c:pt idx="144">
                  <c:v>-5820.5</c:v>
                </c:pt>
                <c:pt idx="145">
                  <c:v>-5820</c:v>
                </c:pt>
                <c:pt idx="146">
                  <c:v>-5787</c:v>
                </c:pt>
                <c:pt idx="147">
                  <c:v>-5720</c:v>
                </c:pt>
                <c:pt idx="148">
                  <c:v>-5675</c:v>
                </c:pt>
                <c:pt idx="149">
                  <c:v>-5668</c:v>
                </c:pt>
                <c:pt idx="150">
                  <c:v>-5660.5</c:v>
                </c:pt>
                <c:pt idx="151">
                  <c:v>-5655</c:v>
                </c:pt>
                <c:pt idx="152">
                  <c:v>-5644.5</c:v>
                </c:pt>
                <c:pt idx="153">
                  <c:v>-5569.5</c:v>
                </c:pt>
                <c:pt idx="154">
                  <c:v>-5489.5</c:v>
                </c:pt>
                <c:pt idx="155">
                  <c:v>-5978</c:v>
                </c:pt>
                <c:pt idx="156">
                  <c:v>-5489.5</c:v>
                </c:pt>
                <c:pt idx="157">
                  <c:v>-5469</c:v>
                </c:pt>
                <c:pt idx="158">
                  <c:v>-5468</c:v>
                </c:pt>
                <c:pt idx="159">
                  <c:v>-5429</c:v>
                </c:pt>
                <c:pt idx="160">
                  <c:v>-5427</c:v>
                </c:pt>
                <c:pt idx="161">
                  <c:v>-5347.5</c:v>
                </c:pt>
                <c:pt idx="162">
                  <c:v>-5329</c:v>
                </c:pt>
                <c:pt idx="163">
                  <c:v>-5327</c:v>
                </c:pt>
                <c:pt idx="164">
                  <c:v>-5280</c:v>
                </c:pt>
                <c:pt idx="165">
                  <c:v>-5274</c:v>
                </c:pt>
                <c:pt idx="166">
                  <c:v>-5186.5</c:v>
                </c:pt>
                <c:pt idx="167">
                  <c:v>-5125</c:v>
                </c:pt>
                <c:pt idx="168">
                  <c:v>-5117</c:v>
                </c:pt>
                <c:pt idx="169">
                  <c:v>-5105</c:v>
                </c:pt>
                <c:pt idx="170">
                  <c:v>-4988.5</c:v>
                </c:pt>
                <c:pt idx="171">
                  <c:v>-4812</c:v>
                </c:pt>
                <c:pt idx="172">
                  <c:v>-4808</c:v>
                </c:pt>
                <c:pt idx="173">
                  <c:v>-4765</c:v>
                </c:pt>
                <c:pt idx="174">
                  <c:v>-4757</c:v>
                </c:pt>
                <c:pt idx="175">
                  <c:v>-4636</c:v>
                </c:pt>
                <c:pt idx="176">
                  <c:v>-4624</c:v>
                </c:pt>
                <c:pt idx="177">
                  <c:v>-4624</c:v>
                </c:pt>
                <c:pt idx="178">
                  <c:v>-4476</c:v>
                </c:pt>
                <c:pt idx="179">
                  <c:v>-4455</c:v>
                </c:pt>
                <c:pt idx="180">
                  <c:v>-4286.5</c:v>
                </c:pt>
                <c:pt idx="181">
                  <c:v>-4272.5</c:v>
                </c:pt>
                <c:pt idx="182">
                  <c:v>-4190.5</c:v>
                </c:pt>
                <c:pt idx="183">
                  <c:v>-4174.5</c:v>
                </c:pt>
                <c:pt idx="184">
                  <c:v>-4160</c:v>
                </c:pt>
                <c:pt idx="185">
                  <c:v>-4090.5</c:v>
                </c:pt>
                <c:pt idx="186">
                  <c:v>-3968</c:v>
                </c:pt>
                <c:pt idx="187">
                  <c:v>-3901</c:v>
                </c:pt>
                <c:pt idx="188">
                  <c:v>-3805</c:v>
                </c:pt>
                <c:pt idx="189">
                  <c:v>-3788</c:v>
                </c:pt>
                <c:pt idx="190">
                  <c:v>-3785.5</c:v>
                </c:pt>
                <c:pt idx="191">
                  <c:v>-3779.5</c:v>
                </c:pt>
                <c:pt idx="192">
                  <c:v>-3683</c:v>
                </c:pt>
                <c:pt idx="193">
                  <c:v>-3612</c:v>
                </c:pt>
                <c:pt idx="194">
                  <c:v>-3585</c:v>
                </c:pt>
                <c:pt idx="195">
                  <c:v>-3585</c:v>
                </c:pt>
                <c:pt idx="196">
                  <c:v>-3584.5</c:v>
                </c:pt>
                <c:pt idx="197">
                  <c:v>-3583</c:v>
                </c:pt>
                <c:pt idx="198">
                  <c:v>-3557</c:v>
                </c:pt>
                <c:pt idx="199">
                  <c:v>-3556</c:v>
                </c:pt>
                <c:pt idx="200">
                  <c:v>-3527</c:v>
                </c:pt>
                <c:pt idx="201">
                  <c:v>-3442</c:v>
                </c:pt>
                <c:pt idx="202">
                  <c:v>-3253</c:v>
                </c:pt>
                <c:pt idx="203">
                  <c:v>-3237</c:v>
                </c:pt>
                <c:pt idx="204">
                  <c:v>-3209</c:v>
                </c:pt>
                <c:pt idx="205">
                  <c:v>-3180</c:v>
                </c:pt>
                <c:pt idx="206">
                  <c:v>-3168</c:v>
                </c:pt>
                <c:pt idx="207">
                  <c:v>-3168</c:v>
                </c:pt>
                <c:pt idx="208">
                  <c:v>-3119</c:v>
                </c:pt>
                <c:pt idx="209">
                  <c:v>-3099</c:v>
                </c:pt>
                <c:pt idx="210">
                  <c:v>-3098</c:v>
                </c:pt>
                <c:pt idx="211">
                  <c:v>-3098</c:v>
                </c:pt>
                <c:pt idx="212">
                  <c:v>-3097</c:v>
                </c:pt>
                <c:pt idx="213">
                  <c:v>-3073</c:v>
                </c:pt>
                <c:pt idx="214">
                  <c:v>-3072</c:v>
                </c:pt>
                <c:pt idx="215">
                  <c:v>-3070.5</c:v>
                </c:pt>
                <c:pt idx="216">
                  <c:v>-3050</c:v>
                </c:pt>
                <c:pt idx="217">
                  <c:v>-3049.5</c:v>
                </c:pt>
                <c:pt idx="218">
                  <c:v>-2978</c:v>
                </c:pt>
                <c:pt idx="219">
                  <c:v>-2977.5</c:v>
                </c:pt>
                <c:pt idx="220">
                  <c:v>-2964.5</c:v>
                </c:pt>
                <c:pt idx="221">
                  <c:v>-2964</c:v>
                </c:pt>
                <c:pt idx="222">
                  <c:v>-2963</c:v>
                </c:pt>
                <c:pt idx="223">
                  <c:v>-2950</c:v>
                </c:pt>
                <c:pt idx="224">
                  <c:v>-2949.5</c:v>
                </c:pt>
                <c:pt idx="225">
                  <c:v>-2949</c:v>
                </c:pt>
                <c:pt idx="226">
                  <c:v>-2937.5</c:v>
                </c:pt>
                <c:pt idx="227">
                  <c:v>-2881</c:v>
                </c:pt>
                <c:pt idx="228">
                  <c:v>-2880.5</c:v>
                </c:pt>
                <c:pt idx="229">
                  <c:v>-2633</c:v>
                </c:pt>
                <c:pt idx="230">
                  <c:v>-2603.5</c:v>
                </c:pt>
                <c:pt idx="231">
                  <c:v>-2590.5</c:v>
                </c:pt>
                <c:pt idx="232">
                  <c:v>-2590</c:v>
                </c:pt>
                <c:pt idx="233">
                  <c:v>-2428</c:v>
                </c:pt>
                <c:pt idx="234">
                  <c:v>-2330.5</c:v>
                </c:pt>
                <c:pt idx="235">
                  <c:v>-2330</c:v>
                </c:pt>
                <c:pt idx="236">
                  <c:v>-2302</c:v>
                </c:pt>
                <c:pt idx="237">
                  <c:v>-2190.5</c:v>
                </c:pt>
                <c:pt idx="238">
                  <c:v>-2168</c:v>
                </c:pt>
                <c:pt idx="239">
                  <c:v>-2121</c:v>
                </c:pt>
                <c:pt idx="240">
                  <c:v>-2084</c:v>
                </c:pt>
                <c:pt idx="241">
                  <c:v>-2083.5</c:v>
                </c:pt>
                <c:pt idx="242">
                  <c:v>-2069.5</c:v>
                </c:pt>
                <c:pt idx="243">
                  <c:v>-2041.5</c:v>
                </c:pt>
                <c:pt idx="244">
                  <c:v>-2029</c:v>
                </c:pt>
                <c:pt idx="245">
                  <c:v>-1914</c:v>
                </c:pt>
                <c:pt idx="246">
                  <c:v>-1900.5</c:v>
                </c:pt>
                <c:pt idx="247">
                  <c:v>-1831.5</c:v>
                </c:pt>
                <c:pt idx="248">
                  <c:v>-1787.5</c:v>
                </c:pt>
                <c:pt idx="249">
                  <c:v>-1752.5</c:v>
                </c:pt>
                <c:pt idx="250">
                  <c:v>-1739</c:v>
                </c:pt>
                <c:pt idx="251">
                  <c:v>-1724.5</c:v>
                </c:pt>
                <c:pt idx="252">
                  <c:v>-1655</c:v>
                </c:pt>
                <c:pt idx="253">
                  <c:v>-1393.5</c:v>
                </c:pt>
                <c:pt idx="254">
                  <c:v>-1393.5</c:v>
                </c:pt>
                <c:pt idx="255">
                  <c:v>-1392.5</c:v>
                </c:pt>
                <c:pt idx="256">
                  <c:v>-1380.5</c:v>
                </c:pt>
                <c:pt idx="257">
                  <c:v>-1380</c:v>
                </c:pt>
                <c:pt idx="258">
                  <c:v>-1380</c:v>
                </c:pt>
                <c:pt idx="259">
                  <c:v>-1338.5</c:v>
                </c:pt>
                <c:pt idx="260">
                  <c:v>-1296</c:v>
                </c:pt>
                <c:pt idx="261">
                  <c:v>-1252</c:v>
                </c:pt>
                <c:pt idx="262">
                  <c:v>-1224.5</c:v>
                </c:pt>
                <c:pt idx="263">
                  <c:v>-1224</c:v>
                </c:pt>
                <c:pt idx="264">
                  <c:v>-1198</c:v>
                </c:pt>
                <c:pt idx="265">
                  <c:v>-1197.5</c:v>
                </c:pt>
                <c:pt idx="266">
                  <c:v>-1091</c:v>
                </c:pt>
                <c:pt idx="267">
                  <c:v>-1077</c:v>
                </c:pt>
                <c:pt idx="268">
                  <c:v>-1049</c:v>
                </c:pt>
                <c:pt idx="269">
                  <c:v>-1007</c:v>
                </c:pt>
                <c:pt idx="270">
                  <c:v>-817.5</c:v>
                </c:pt>
                <c:pt idx="271">
                  <c:v>-789.5</c:v>
                </c:pt>
                <c:pt idx="272">
                  <c:v>-731</c:v>
                </c:pt>
                <c:pt idx="273">
                  <c:v>-724.5</c:v>
                </c:pt>
                <c:pt idx="274">
                  <c:v>-690</c:v>
                </c:pt>
                <c:pt idx="275">
                  <c:v>-556</c:v>
                </c:pt>
                <c:pt idx="276">
                  <c:v>-535.5</c:v>
                </c:pt>
                <c:pt idx="277">
                  <c:v>-535</c:v>
                </c:pt>
                <c:pt idx="278">
                  <c:v>-506.5</c:v>
                </c:pt>
                <c:pt idx="279">
                  <c:v>-393.5</c:v>
                </c:pt>
                <c:pt idx="280">
                  <c:v>-387</c:v>
                </c:pt>
                <c:pt idx="281">
                  <c:v>-386.5</c:v>
                </c:pt>
                <c:pt idx="282">
                  <c:v>-373</c:v>
                </c:pt>
                <c:pt idx="283">
                  <c:v>-359</c:v>
                </c:pt>
                <c:pt idx="284">
                  <c:v>-203.5</c:v>
                </c:pt>
                <c:pt idx="285">
                  <c:v>-191.5</c:v>
                </c:pt>
                <c:pt idx="286">
                  <c:v>-191</c:v>
                </c:pt>
                <c:pt idx="287">
                  <c:v>-190</c:v>
                </c:pt>
                <c:pt idx="288">
                  <c:v>-75</c:v>
                </c:pt>
                <c:pt idx="289">
                  <c:v>-41.5</c:v>
                </c:pt>
                <c:pt idx="290">
                  <c:v>-36</c:v>
                </c:pt>
                <c:pt idx="291">
                  <c:v>0</c:v>
                </c:pt>
                <c:pt idx="292">
                  <c:v>12.5</c:v>
                </c:pt>
                <c:pt idx="293">
                  <c:v>168</c:v>
                </c:pt>
                <c:pt idx="294">
                  <c:v>1683</c:v>
                </c:pt>
                <c:pt idx="295">
                  <c:v>1858</c:v>
                </c:pt>
                <c:pt idx="296">
                  <c:v>1858.5</c:v>
                </c:pt>
                <c:pt idx="297">
                  <c:v>2210</c:v>
                </c:pt>
                <c:pt idx="298">
                  <c:v>2210</c:v>
                </c:pt>
                <c:pt idx="299">
                  <c:v>2216</c:v>
                </c:pt>
                <c:pt idx="300">
                  <c:v>2358</c:v>
                </c:pt>
                <c:pt idx="301">
                  <c:v>2358.5</c:v>
                </c:pt>
                <c:pt idx="302">
                  <c:v>5274</c:v>
                </c:pt>
                <c:pt idx="303">
                  <c:v>5489.5</c:v>
                </c:pt>
                <c:pt idx="304">
                  <c:v>5670</c:v>
                </c:pt>
                <c:pt idx="305">
                  <c:v>5933</c:v>
                </c:pt>
                <c:pt idx="306">
                  <c:v>5934</c:v>
                </c:pt>
                <c:pt idx="307">
                  <c:v>5934</c:v>
                </c:pt>
                <c:pt idx="308">
                  <c:v>5957</c:v>
                </c:pt>
                <c:pt idx="309">
                  <c:v>5961.5</c:v>
                </c:pt>
                <c:pt idx="310">
                  <c:v>5990</c:v>
                </c:pt>
                <c:pt idx="311">
                  <c:v>5990.5</c:v>
                </c:pt>
                <c:pt idx="312">
                  <c:v>6089</c:v>
                </c:pt>
                <c:pt idx="313">
                  <c:v>6109.5</c:v>
                </c:pt>
                <c:pt idx="314">
                  <c:v>6110</c:v>
                </c:pt>
                <c:pt idx="315">
                  <c:v>6110.5</c:v>
                </c:pt>
                <c:pt idx="316">
                  <c:v>6137</c:v>
                </c:pt>
                <c:pt idx="317">
                  <c:v>6137</c:v>
                </c:pt>
                <c:pt idx="318">
                  <c:v>6279.5</c:v>
                </c:pt>
                <c:pt idx="319">
                  <c:v>6427</c:v>
                </c:pt>
                <c:pt idx="320">
                  <c:v>6635</c:v>
                </c:pt>
                <c:pt idx="321">
                  <c:v>6646.5</c:v>
                </c:pt>
                <c:pt idx="322">
                  <c:v>6757</c:v>
                </c:pt>
                <c:pt idx="323">
                  <c:v>6757</c:v>
                </c:pt>
                <c:pt idx="324">
                  <c:v>6805.5</c:v>
                </c:pt>
                <c:pt idx="325">
                  <c:v>6947.5</c:v>
                </c:pt>
                <c:pt idx="326">
                  <c:v>6961</c:v>
                </c:pt>
                <c:pt idx="327">
                  <c:v>6961</c:v>
                </c:pt>
                <c:pt idx="328">
                  <c:v>6961</c:v>
                </c:pt>
                <c:pt idx="329">
                  <c:v>7151</c:v>
                </c:pt>
                <c:pt idx="330">
                  <c:v>7152</c:v>
                </c:pt>
                <c:pt idx="331">
                  <c:v>7264</c:v>
                </c:pt>
                <c:pt idx="332">
                  <c:v>7355</c:v>
                </c:pt>
              </c:numCache>
            </c:numRef>
          </c:xVal>
          <c:yVal>
            <c:numRef>
              <c:f>A!$M$21:$M$996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A4D-4174-9BEC-A8C7572D0F97}"/>
            </c:ext>
          </c:extLst>
        </c:ser>
        <c:ser>
          <c:idx val="6"/>
          <c:order val="6"/>
          <c:tx>
            <c:strRef>
              <c:f>A!$N$20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0.03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2.4E-2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1.9E-2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2.5999999999999999E-2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1.2999999999999999E-2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1.4E-2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1.4E-2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0.02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0.01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1.2999999999999999E-2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0</c:v>
                  </c:pt>
                  <c:pt idx="156">
                    <c:v>0</c:v>
                  </c:pt>
                  <c:pt idx="157">
                    <c:v>0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0</c:v>
                  </c:pt>
                  <c:pt idx="163">
                    <c:v>0</c:v>
                  </c:pt>
                  <c:pt idx="164">
                    <c:v>0</c:v>
                  </c:pt>
                  <c:pt idx="165">
                    <c:v>1.7999999999999999E-2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0</c:v>
                  </c:pt>
                  <c:pt idx="173">
                    <c:v>0</c:v>
                  </c:pt>
                  <c:pt idx="174">
                    <c:v>0</c:v>
                  </c:pt>
                  <c:pt idx="175">
                    <c:v>0</c:v>
                  </c:pt>
                  <c:pt idx="176">
                    <c:v>0</c:v>
                  </c:pt>
                  <c:pt idx="177">
                    <c:v>0</c:v>
                  </c:pt>
                  <c:pt idx="178">
                    <c:v>0</c:v>
                  </c:pt>
                  <c:pt idx="179">
                    <c:v>2.1999999999999999E-2</c:v>
                  </c:pt>
                  <c:pt idx="180">
                    <c:v>0</c:v>
                  </c:pt>
                  <c:pt idx="181">
                    <c:v>0</c:v>
                  </c:pt>
                  <c:pt idx="182">
                    <c:v>0</c:v>
                  </c:pt>
                  <c:pt idx="183">
                    <c:v>0</c:v>
                  </c:pt>
                  <c:pt idx="184">
                    <c:v>0</c:v>
                  </c:pt>
                  <c:pt idx="185">
                    <c:v>0</c:v>
                  </c:pt>
                  <c:pt idx="186">
                    <c:v>0</c:v>
                  </c:pt>
                  <c:pt idx="187">
                    <c:v>0</c:v>
                  </c:pt>
                  <c:pt idx="188">
                    <c:v>0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0</c:v>
                  </c:pt>
                  <c:pt idx="192">
                    <c:v>1.7999999999999999E-2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0</c:v>
                  </c:pt>
                  <c:pt idx="197">
                    <c:v>0</c:v>
                  </c:pt>
                  <c:pt idx="198">
                    <c:v>0</c:v>
                  </c:pt>
                  <c:pt idx="199">
                    <c:v>0</c:v>
                  </c:pt>
                  <c:pt idx="200">
                    <c:v>0</c:v>
                  </c:pt>
                  <c:pt idx="201">
                    <c:v>0</c:v>
                  </c:pt>
                  <c:pt idx="202">
                    <c:v>0</c:v>
                  </c:pt>
                  <c:pt idx="203">
                    <c:v>0</c:v>
                  </c:pt>
                  <c:pt idx="204">
                    <c:v>0</c:v>
                  </c:pt>
                  <c:pt idx="205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09">
                    <c:v>0</c:v>
                  </c:pt>
                  <c:pt idx="210">
                    <c:v>0</c:v>
                  </c:pt>
                  <c:pt idx="211">
                    <c:v>0</c:v>
                  </c:pt>
                  <c:pt idx="212">
                    <c:v>0</c:v>
                  </c:pt>
                  <c:pt idx="213">
                    <c:v>1.2999999999999999E-2</c:v>
                  </c:pt>
                  <c:pt idx="214">
                    <c:v>0</c:v>
                  </c:pt>
                  <c:pt idx="215">
                    <c:v>0</c:v>
                  </c:pt>
                  <c:pt idx="216">
                    <c:v>0</c:v>
                  </c:pt>
                  <c:pt idx="217">
                    <c:v>0</c:v>
                  </c:pt>
                  <c:pt idx="218">
                    <c:v>0</c:v>
                  </c:pt>
                  <c:pt idx="219">
                    <c:v>0</c:v>
                  </c:pt>
                  <c:pt idx="220">
                    <c:v>0</c:v>
                  </c:pt>
                  <c:pt idx="221">
                    <c:v>0</c:v>
                  </c:pt>
                  <c:pt idx="222">
                    <c:v>0</c:v>
                  </c:pt>
                  <c:pt idx="223">
                    <c:v>0</c:v>
                  </c:pt>
                  <c:pt idx="224">
                    <c:v>0</c:v>
                  </c:pt>
                  <c:pt idx="225">
                    <c:v>0</c:v>
                  </c:pt>
                  <c:pt idx="226">
                    <c:v>0</c:v>
                  </c:pt>
                  <c:pt idx="229">
                    <c:v>0</c:v>
                  </c:pt>
                  <c:pt idx="230">
                    <c:v>0</c:v>
                  </c:pt>
                  <c:pt idx="231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7">
                    <c:v>0</c:v>
                  </c:pt>
                  <c:pt idx="238">
                    <c:v>0</c:v>
                  </c:pt>
                  <c:pt idx="239">
                    <c:v>8.9999999999999993E-3</c:v>
                  </c:pt>
                  <c:pt idx="240">
                    <c:v>0</c:v>
                  </c:pt>
                  <c:pt idx="241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8">
                    <c:v>0</c:v>
                  </c:pt>
                  <c:pt idx="249">
                    <c:v>0</c:v>
                  </c:pt>
                  <c:pt idx="250">
                    <c:v>0</c:v>
                  </c:pt>
                  <c:pt idx="251">
                    <c:v>0</c:v>
                  </c:pt>
                  <c:pt idx="252">
                    <c:v>0</c:v>
                  </c:pt>
                  <c:pt idx="253">
                    <c:v>0</c:v>
                  </c:pt>
                  <c:pt idx="254">
                    <c:v>0</c:v>
                  </c:pt>
                  <c:pt idx="255">
                    <c:v>0</c:v>
                  </c:pt>
                  <c:pt idx="256">
                    <c:v>0</c:v>
                  </c:pt>
                  <c:pt idx="257">
                    <c:v>0</c:v>
                  </c:pt>
                  <c:pt idx="258">
                    <c:v>0</c:v>
                  </c:pt>
                  <c:pt idx="259">
                    <c:v>0</c:v>
                  </c:pt>
                  <c:pt idx="260">
                    <c:v>0</c:v>
                  </c:pt>
                  <c:pt idx="261">
                    <c:v>8.9999999999999993E-3</c:v>
                  </c:pt>
                  <c:pt idx="262">
                    <c:v>0</c:v>
                  </c:pt>
                  <c:pt idx="263">
                    <c:v>0</c:v>
                  </c:pt>
                  <c:pt idx="264">
                    <c:v>0</c:v>
                  </c:pt>
                  <c:pt idx="265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68">
                    <c:v>0</c:v>
                  </c:pt>
                  <c:pt idx="269">
                    <c:v>0</c:v>
                  </c:pt>
                  <c:pt idx="270">
                    <c:v>0</c:v>
                  </c:pt>
                  <c:pt idx="271">
                    <c:v>0</c:v>
                  </c:pt>
                  <c:pt idx="272">
                    <c:v>0</c:v>
                  </c:pt>
                  <c:pt idx="273">
                    <c:v>0</c:v>
                  </c:pt>
                  <c:pt idx="274">
                    <c:v>0</c:v>
                  </c:pt>
                  <c:pt idx="275">
                    <c:v>1.0999999999999999E-2</c:v>
                  </c:pt>
                  <c:pt idx="276">
                    <c:v>0</c:v>
                  </c:pt>
                  <c:pt idx="277">
                    <c:v>0</c:v>
                  </c:pt>
                  <c:pt idx="278">
                    <c:v>0</c:v>
                  </c:pt>
                  <c:pt idx="279">
                    <c:v>0</c:v>
                  </c:pt>
                  <c:pt idx="280">
                    <c:v>0</c:v>
                  </c:pt>
                  <c:pt idx="281">
                    <c:v>0</c:v>
                  </c:pt>
                  <c:pt idx="282">
                    <c:v>0</c:v>
                  </c:pt>
                  <c:pt idx="283">
                    <c:v>0</c:v>
                  </c:pt>
                  <c:pt idx="284">
                    <c:v>0</c:v>
                  </c:pt>
                  <c:pt idx="285">
                    <c:v>0</c:v>
                  </c:pt>
                  <c:pt idx="286">
                    <c:v>0</c:v>
                  </c:pt>
                  <c:pt idx="287">
                    <c:v>0</c:v>
                  </c:pt>
                  <c:pt idx="288">
                    <c:v>1.7999999999999999E-2</c:v>
                  </c:pt>
                  <c:pt idx="289">
                    <c:v>0</c:v>
                  </c:pt>
                  <c:pt idx="290">
                    <c:v>0</c:v>
                  </c:pt>
                  <c:pt idx="291">
                    <c:v>0</c:v>
                  </c:pt>
                  <c:pt idx="292">
                    <c:v>0</c:v>
                  </c:pt>
                  <c:pt idx="293">
                    <c:v>0</c:v>
                  </c:pt>
                  <c:pt idx="295">
                    <c:v>0</c:v>
                  </c:pt>
                  <c:pt idx="297">
                    <c:v>2.5000000000000001E-3</c:v>
                  </c:pt>
                  <c:pt idx="298">
                    <c:v>0</c:v>
                  </c:pt>
                  <c:pt idx="299">
                    <c:v>2.5000000000000001E-3</c:v>
                  </c:pt>
                  <c:pt idx="300">
                    <c:v>1.5E-3</c:v>
                  </c:pt>
                  <c:pt idx="301">
                    <c:v>1E-3</c:v>
                  </c:pt>
                  <c:pt idx="302">
                    <c:v>1E-4</c:v>
                  </c:pt>
                  <c:pt idx="303">
                    <c:v>1.1999999999999999E-3</c:v>
                  </c:pt>
                  <c:pt idx="304">
                    <c:v>4.0000000000000002E-4</c:v>
                  </c:pt>
                  <c:pt idx="305">
                    <c:v>0</c:v>
                  </c:pt>
                  <c:pt idx="306">
                    <c:v>0</c:v>
                  </c:pt>
                  <c:pt idx="307">
                    <c:v>1E-4</c:v>
                  </c:pt>
                  <c:pt idx="308">
                    <c:v>6.9999999999999999E-4</c:v>
                  </c:pt>
                  <c:pt idx="309">
                    <c:v>0</c:v>
                  </c:pt>
                  <c:pt idx="310">
                    <c:v>1E-3</c:v>
                  </c:pt>
                  <c:pt idx="311">
                    <c:v>4.1999999999999997E-3</c:v>
                  </c:pt>
                  <c:pt idx="312">
                    <c:v>2.9999999999999997E-4</c:v>
                  </c:pt>
                  <c:pt idx="313">
                    <c:v>0</c:v>
                  </c:pt>
                  <c:pt idx="314">
                    <c:v>1E-4</c:v>
                  </c:pt>
                  <c:pt idx="315">
                    <c:v>2.0000000000000001E-4</c:v>
                  </c:pt>
                  <c:pt idx="316">
                    <c:v>4.0000000000000002E-4</c:v>
                  </c:pt>
                  <c:pt idx="317">
                    <c:v>2.9999999999999997E-4</c:v>
                  </c:pt>
                  <c:pt idx="318">
                    <c:v>2.8E-3</c:v>
                  </c:pt>
                  <c:pt idx="319">
                    <c:v>1.04E-2</c:v>
                  </c:pt>
                  <c:pt idx="320">
                    <c:v>0</c:v>
                  </c:pt>
                  <c:pt idx="321">
                    <c:v>5.0000000000000001E-4</c:v>
                  </c:pt>
                  <c:pt idx="322">
                    <c:v>5.9999999999999995E-4</c:v>
                  </c:pt>
                  <c:pt idx="323">
                    <c:v>5.0000000000000001E-4</c:v>
                  </c:pt>
                  <c:pt idx="324">
                    <c:v>5.9999999999999995E-4</c:v>
                  </c:pt>
                  <c:pt idx="325">
                    <c:v>5.3E-3</c:v>
                  </c:pt>
                  <c:pt idx="326">
                    <c:v>4.0000000000000002E-4</c:v>
                  </c:pt>
                  <c:pt idx="327">
                    <c:v>5.9999999999999995E-4</c:v>
                  </c:pt>
                  <c:pt idx="328">
                    <c:v>4.0000000000000002E-4</c:v>
                  </c:pt>
                  <c:pt idx="329">
                    <c:v>3.7000000000000002E-3</c:v>
                  </c:pt>
                  <c:pt idx="330">
                    <c:v>8.3000000000000001E-3</c:v>
                  </c:pt>
                  <c:pt idx="331">
                    <c:v>2.0000000000000001E-4</c:v>
                  </c:pt>
                  <c:pt idx="332">
                    <c:v>2.0000000000000001E-4</c:v>
                  </c:pt>
                </c:numCache>
              </c:numRef>
            </c:plus>
            <c:minus>
              <c:numRef>
                <c:f>A!$D$21:$D$996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0.03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2.4E-2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1.9E-2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2.5999999999999999E-2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1.2999999999999999E-2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1.4E-2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1.4E-2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0.02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0.01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1.2999999999999999E-2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0</c:v>
                  </c:pt>
                  <c:pt idx="156">
                    <c:v>0</c:v>
                  </c:pt>
                  <c:pt idx="157">
                    <c:v>0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0</c:v>
                  </c:pt>
                  <c:pt idx="163">
                    <c:v>0</c:v>
                  </c:pt>
                  <c:pt idx="164">
                    <c:v>0</c:v>
                  </c:pt>
                  <c:pt idx="165">
                    <c:v>1.7999999999999999E-2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0</c:v>
                  </c:pt>
                  <c:pt idx="173">
                    <c:v>0</c:v>
                  </c:pt>
                  <c:pt idx="174">
                    <c:v>0</c:v>
                  </c:pt>
                  <c:pt idx="175">
                    <c:v>0</c:v>
                  </c:pt>
                  <c:pt idx="176">
                    <c:v>0</c:v>
                  </c:pt>
                  <c:pt idx="177">
                    <c:v>0</c:v>
                  </c:pt>
                  <c:pt idx="178">
                    <c:v>0</c:v>
                  </c:pt>
                  <c:pt idx="179">
                    <c:v>2.1999999999999999E-2</c:v>
                  </c:pt>
                  <c:pt idx="180">
                    <c:v>0</c:v>
                  </c:pt>
                  <c:pt idx="181">
                    <c:v>0</c:v>
                  </c:pt>
                  <c:pt idx="182">
                    <c:v>0</c:v>
                  </c:pt>
                  <c:pt idx="183">
                    <c:v>0</c:v>
                  </c:pt>
                  <c:pt idx="184">
                    <c:v>0</c:v>
                  </c:pt>
                  <c:pt idx="185">
                    <c:v>0</c:v>
                  </c:pt>
                  <c:pt idx="186">
                    <c:v>0</c:v>
                  </c:pt>
                  <c:pt idx="187">
                    <c:v>0</c:v>
                  </c:pt>
                  <c:pt idx="188">
                    <c:v>0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0</c:v>
                  </c:pt>
                  <c:pt idx="192">
                    <c:v>1.7999999999999999E-2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0</c:v>
                  </c:pt>
                  <c:pt idx="197">
                    <c:v>0</c:v>
                  </c:pt>
                  <c:pt idx="198">
                    <c:v>0</c:v>
                  </c:pt>
                  <c:pt idx="199">
                    <c:v>0</c:v>
                  </c:pt>
                  <c:pt idx="200">
                    <c:v>0</c:v>
                  </c:pt>
                  <c:pt idx="201">
                    <c:v>0</c:v>
                  </c:pt>
                  <c:pt idx="202">
                    <c:v>0</c:v>
                  </c:pt>
                  <c:pt idx="203">
                    <c:v>0</c:v>
                  </c:pt>
                  <c:pt idx="204">
                    <c:v>0</c:v>
                  </c:pt>
                  <c:pt idx="205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09">
                    <c:v>0</c:v>
                  </c:pt>
                  <c:pt idx="210">
                    <c:v>0</c:v>
                  </c:pt>
                  <c:pt idx="211">
                    <c:v>0</c:v>
                  </c:pt>
                  <c:pt idx="212">
                    <c:v>0</c:v>
                  </c:pt>
                  <c:pt idx="213">
                    <c:v>1.2999999999999999E-2</c:v>
                  </c:pt>
                  <c:pt idx="214">
                    <c:v>0</c:v>
                  </c:pt>
                  <c:pt idx="215">
                    <c:v>0</c:v>
                  </c:pt>
                  <c:pt idx="216">
                    <c:v>0</c:v>
                  </c:pt>
                  <c:pt idx="217">
                    <c:v>0</c:v>
                  </c:pt>
                  <c:pt idx="218">
                    <c:v>0</c:v>
                  </c:pt>
                  <c:pt idx="219">
                    <c:v>0</c:v>
                  </c:pt>
                  <c:pt idx="220">
                    <c:v>0</c:v>
                  </c:pt>
                  <c:pt idx="221">
                    <c:v>0</c:v>
                  </c:pt>
                  <c:pt idx="222">
                    <c:v>0</c:v>
                  </c:pt>
                  <c:pt idx="223">
                    <c:v>0</c:v>
                  </c:pt>
                  <c:pt idx="224">
                    <c:v>0</c:v>
                  </c:pt>
                  <c:pt idx="225">
                    <c:v>0</c:v>
                  </c:pt>
                  <c:pt idx="226">
                    <c:v>0</c:v>
                  </c:pt>
                  <c:pt idx="229">
                    <c:v>0</c:v>
                  </c:pt>
                  <c:pt idx="230">
                    <c:v>0</c:v>
                  </c:pt>
                  <c:pt idx="231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7">
                    <c:v>0</c:v>
                  </c:pt>
                  <c:pt idx="238">
                    <c:v>0</c:v>
                  </c:pt>
                  <c:pt idx="239">
                    <c:v>8.9999999999999993E-3</c:v>
                  </c:pt>
                  <c:pt idx="240">
                    <c:v>0</c:v>
                  </c:pt>
                  <c:pt idx="241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8">
                    <c:v>0</c:v>
                  </c:pt>
                  <c:pt idx="249">
                    <c:v>0</c:v>
                  </c:pt>
                  <c:pt idx="250">
                    <c:v>0</c:v>
                  </c:pt>
                  <c:pt idx="251">
                    <c:v>0</c:v>
                  </c:pt>
                  <c:pt idx="252">
                    <c:v>0</c:v>
                  </c:pt>
                  <c:pt idx="253">
                    <c:v>0</c:v>
                  </c:pt>
                  <c:pt idx="254">
                    <c:v>0</c:v>
                  </c:pt>
                  <c:pt idx="255">
                    <c:v>0</c:v>
                  </c:pt>
                  <c:pt idx="256">
                    <c:v>0</c:v>
                  </c:pt>
                  <c:pt idx="257">
                    <c:v>0</c:v>
                  </c:pt>
                  <c:pt idx="258">
                    <c:v>0</c:v>
                  </c:pt>
                  <c:pt idx="259">
                    <c:v>0</c:v>
                  </c:pt>
                  <c:pt idx="260">
                    <c:v>0</c:v>
                  </c:pt>
                  <c:pt idx="261">
                    <c:v>8.9999999999999993E-3</c:v>
                  </c:pt>
                  <c:pt idx="262">
                    <c:v>0</c:v>
                  </c:pt>
                  <c:pt idx="263">
                    <c:v>0</c:v>
                  </c:pt>
                  <c:pt idx="264">
                    <c:v>0</c:v>
                  </c:pt>
                  <c:pt idx="265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68">
                    <c:v>0</c:v>
                  </c:pt>
                  <c:pt idx="269">
                    <c:v>0</c:v>
                  </c:pt>
                  <c:pt idx="270">
                    <c:v>0</c:v>
                  </c:pt>
                  <c:pt idx="271">
                    <c:v>0</c:v>
                  </c:pt>
                  <c:pt idx="272">
                    <c:v>0</c:v>
                  </c:pt>
                  <c:pt idx="273">
                    <c:v>0</c:v>
                  </c:pt>
                  <c:pt idx="274">
                    <c:v>0</c:v>
                  </c:pt>
                  <c:pt idx="275">
                    <c:v>1.0999999999999999E-2</c:v>
                  </c:pt>
                  <c:pt idx="276">
                    <c:v>0</c:v>
                  </c:pt>
                  <c:pt idx="277">
                    <c:v>0</c:v>
                  </c:pt>
                  <c:pt idx="278">
                    <c:v>0</c:v>
                  </c:pt>
                  <c:pt idx="279">
                    <c:v>0</c:v>
                  </c:pt>
                  <c:pt idx="280">
                    <c:v>0</c:v>
                  </c:pt>
                  <c:pt idx="281">
                    <c:v>0</c:v>
                  </c:pt>
                  <c:pt idx="282">
                    <c:v>0</c:v>
                  </c:pt>
                  <c:pt idx="283">
                    <c:v>0</c:v>
                  </c:pt>
                  <c:pt idx="284">
                    <c:v>0</c:v>
                  </c:pt>
                  <c:pt idx="285">
                    <c:v>0</c:v>
                  </c:pt>
                  <c:pt idx="286">
                    <c:v>0</c:v>
                  </c:pt>
                  <c:pt idx="287">
                    <c:v>0</c:v>
                  </c:pt>
                  <c:pt idx="288">
                    <c:v>1.7999999999999999E-2</c:v>
                  </c:pt>
                  <c:pt idx="289">
                    <c:v>0</c:v>
                  </c:pt>
                  <c:pt idx="290">
                    <c:v>0</c:v>
                  </c:pt>
                  <c:pt idx="291">
                    <c:v>0</c:v>
                  </c:pt>
                  <c:pt idx="292">
                    <c:v>0</c:v>
                  </c:pt>
                  <c:pt idx="293">
                    <c:v>0</c:v>
                  </c:pt>
                  <c:pt idx="295">
                    <c:v>0</c:v>
                  </c:pt>
                  <c:pt idx="297">
                    <c:v>2.5000000000000001E-3</c:v>
                  </c:pt>
                  <c:pt idx="298">
                    <c:v>0</c:v>
                  </c:pt>
                  <c:pt idx="299">
                    <c:v>2.5000000000000001E-3</c:v>
                  </c:pt>
                  <c:pt idx="300">
                    <c:v>1.5E-3</c:v>
                  </c:pt>
                  <c:pt idx="301">
                    <c:v>1E-3</c:v>
                  </c:pt>
                  <c:pt idx="302">
                    <c:v>1E-4</c:v>
                  </c:pt>
                  <c:pt idx="303">
                    <c:v>1.1999999999999999E-3</c:v>
                  </c:pt>
                  <c:pt idx="304">
                    <c:v>4.0000000000000002E-4</c:v>
                  </c:pt>
                  <c:pt idx="305">
                    <c:v>0</c:v>
                  </c:pt>
                  <c:pt idx="306">
                    <c:v>0</c:v>
                  </c:pt>
                  <c:pt idx="307">
                    <c:v>1E-4</c:v>
                  </c:pt>
                  <c:pt idx="308">
                    <c:v>6.9999999999999999E-4</c:v>
                  </c:pt>
                  <c:pt idx="309">
                    <c:v>0</c:v>
                  </c:pt>
                  <c:pt idx="310">
                    <c:v>1E-3</c:v>
                  </c:pt>
                  <c:pt idx="311">
                    <c:v>4.1999999999999997E-3</c:v>
                  </c:pt>
                  <c:pt idx="312">
                    <c:v>2.9999999999999997E-4</c:v>
                  </c:pt>
                  <c:pt idx="313">
                    <c:v>0</c:v>
                  </c:pt>
                  <c:pt idx="314">
                    <c:v>1E-4</c:v>
                  </c:pt>
                  <c:pt idx="315">
                    <c:v>2.0000000000000001E-4</c:v>
                  </c:pt>
                  <c:pt idx="316">
                    <c:v>4.0000000000000002E-4</c:v>
                  </c:pt>
                  <c:pt idx="317">
                    <c:v>2.9999999999999997E-4</c:v>
                  </c:pt>
                  <c:pt idx="318">
                    <c:v>2.8E-3</c:v>
                  </c:pt>
                  <c:pt idx="319">
                    <c:v>1.04E-2</c:v>
                  </c:pt>
                  <c:pt idx="320">
                    <c:v>0</c:v>
                  </c:pt>
                  <c:pt idx="321">
                    <c:v>5.0000000000000001E-4</c:v>
                  </c:pt>
                  <c:pt idx="322">
                    <c:v>5.9999999999999995E-4</c:v>
                  </c:pt>
                  <c:pt idx="323">
                    <c:v>5.0000000000000001E-4</c:v>
                  </c:pt>
                  <c:pt idx="324">
                    <c:v>5.9999999999999995E-4</c:v>
                  </c:pt>
                  <c:pt idx="325">
                    <c:v>5.3E-3</c:v>
                  </c:pt>
                  <c:pt idx="326">
                    <c:v>4.0000000000000002E-4</c:v>
                  </c:pt>
                  <c:pt idx="327">
                    <c:v>5.9999999999999995E-4</c:v>
                  </c:pt>
                  <c:pt idx="328">
                    <c:v>4.0000000000000002E-4</c:v>
                  </c:pt>
                  <c:pt idx="329">
                    <c:v>3.7000000000000002E-3</c:v>
                  </c:pt>
                  <c:pt idx="330">
                    <c:v>8.3000000000000001E-3</c:v>
                  </c:pt>
                  <c:pt idx="331">
                    <c:v>2.0000000000000001E-4</c:v>
                  </c:pt>
                  <c:pt idx="33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A!$F$21:$F$996</c:f>
              <c:numCache>
                <c:formatCode>General</c:formatCode>
                <c:ptCount val="976"/>
                <c:pt idx="0">
                  <c:v>-12419</c:v>
                </c:pt>
                <c:pt idx="1">
                  <c:v>-12283</c:v>
                </c:pt>
                <c:pt idx="2">
                  <c:v>-12270.5</c:v>
                </c:pt>
                <c:pt idx="3">
                  <c:v>-12257</c:v>
                </c:pt>
                <c:pt idx="4">
                  <c:v>-12166</c:v>
                </c:pt>
                <c:pt idx="5">
                  <c:v>-12148</c:v>
                </c:pt>
                <c:pt idx="6">
                  <c:v>-12094.5</c:v>
                </c:pt>
                <c:pt idx="7">
                  <c:v>-11932.5</c:v>
                </c:pt>
                <c:pt idx="8">
                  <c:v>-11928</c:v>
                </c:pt>
                <c:pt idx="9">
                  <c:v>-11735</c:v>
                </c:pt>
                <c:pt idx="10">
                  <c:v>-11728</c:v>
                </c:pt>
                <c:pt idx="11">
                  <c:v>-11662.5</c:v>
                </c:pt>
                <c:pt idx="12">
                  <c:v>-11645</c:v>
                </c:pt>
                <c:pt idx="13">
                  <c:v>-11645</c:v>
                </c:pt>
                <c:pt idx="14">
                  <c:v>-11635.5</c:v>
                </c:pt>
                <c:pt idx="15">
                  <c:v>-11629</c:v>
                </c:pt>
                <c:pt idx="16">
                  <c:v>-11615.5</c:v>
                </c:pt>
                <c:pt idx="17">
                  <c:v>-11594.5</c:v>
                </c:pt>
                <c:pt idx="18">
                  <c:v>-11584</c:v>
                </c:pt>
                <c:pt idx="19">
                  <c:v>-11574.5</c:v>
                </c:pt>
                <c:pt idx="20">
                  <c:v>-11561</c:v>
                </c:pt>
                <c:pt idx="21">
                  <c:v>-11559.5</c:v>
                </c:pt>
                <c:pt idx="22">
                  <c:v>-11490</c:v>
                </c:pt>
                <c:pt idx="23">
                  <c:v>-11251</c:v>
                </c:pt>
                <c:pt idx="24">
                  <c:v>-11229.5</c:v>
                </c:pt>
                <c:pt idx="25">
                  <c:v>-10924</c:v>
                </c:pt>
                <c:pt idx="26">
                  <c:v>-10911</c:v>
                </c:pt>
                <c:pt idx="27">
                  <c:v>-10735.5</c:v>
                </c:pt>
                <c:pt idx="28">
                  <c:v>-10614.5</c:v>
                </c:pt>
                <c:pt idx="29">
                  <c:v>-10431</c:v>
                </c:pt>
                <c:pt idx="30">
                  <c:v>-10417</c:v>
                </c:pt>
                <c:pt idx="31">
                  <c:v>-10411.5</c:v>
                </c:pt>
                <c:pt idx="32">
                  <c:v>-10397.5</c:v>
                </c:pt>
                <c:pt idx="33">
                  <c:v>-10377</c:v>
                </c:pt>
                <c:pt idx="34">
                  <c:v>-10369</c:v>
                </c:pt>
                <c:pt idx="35">
                  <c:v>-10236</c:v>
                </c:pt>
                <c:pt idx="36">
                  <c:v>-10235.5</c:v>
                </c:pt>
                <c:pt idx="37">
                  <c:v>-10235</c:v>
                </c:pt>
                <c:pt idx="38">
                  <c:v>-10214.5</c:v>
                </c:pt>
                <c:pt idx="39">
                  <c:v>-10079.5</c:v>
                </c:pt>
                <c:pt idx="40">
                  <c:v>-10018.5</c:v>
                </c:pt>
                <c:pt idx="41">
                  <c:v>-9910.5</c:v>
                </c:pt>
                <c:pt idx="42">
                  <c:v>-9855.5</c:v>
                </c:pt>
                <c:pt idx="43">
                  <c:v>-9791</c:v>
                </c:pt>
                <c:pt idx="44">
                  <c:v>-9629</c:v>
                </c:pt>
                <c:pt idx="45">
                  <c:v>-9572.5</c:v>
                </c:pt>
                <c:pt idx="46">
                  <c:v>-9227</c:v>
                </c:pt>
                <c:pt idx="47">
                  <c:v>-9107</c:v>
                </c:pt>
                <c:pt idx="48">
                  <c:v>-9047</c:v>
                </c:pt>
                <c:pt idx="49">
                  <c:v>-9024</c:v>
                </c:pt>
                <c:pt idx="50">
                  <c:v>-8918</c:v>
                </c:pt>
                <c:pt idx="51">
                  <c:v>-8917.5</c:v>
                </c:pt>
                <c:pt idx="52">
                  <c:v>-8890.5</c:v>
                </c:pt>
                <c:pt idx="53">
                  <c:v>-8849</c:v>
                </c:pt>
                <c:pt idx="54">
                  <c:v>-8701.5</c:v>
                </c:pt>
                <c:pt idx="55">
                  <c:v>-8687</c:v>
                </c:pt>
                <c:pt idx="56">
                  <c:v>-8539</c:v>
                </c:pt>
                <c:pt idx="57">
                  <c:v>-8532</c:v>
                </c:pt>
                <c:pt idx="58">
                  <c:v>-8411</c:v>
                </c:pt>
                <c:pt idx="59">
                  <c:v>-8368.5</c:v>
                </c:pt>
                <c:pt idx="60">
                  <c:v>-8368.5</c:v>
                </c:pt>
                <c:pt idx="61">
                  <c:v>-8296</c:v>
                </c:pt>
                <c:pt idx="62">
                  <c:v>-8228</c:v>
                </c:pt>
                <c:pt idx="63">
                  <c:v>-8228</c:v>
                </c:pt>
                <c:pt idx="64">
                  <c:v>-8227.5</c:v>
                </c:pt>
                <c:pt idx="65">
                  <c:v>-8227.5</c:v>
                </c:pt>
                <c:pt idx="66">
                  <c:v>-8227.5</c:v>
                </c:pt>
                <c:pt idx="67">
                  <c:v>-8227</c:v>
                </c:pt>
                <c:pt idx="68">
                  <c:v>-8227</c:v>
                </c:pt>
                <c:pt idx="69">
                  <c:v>-8215</c:v>
                </c:pt>
                <c:pt idx="70">
                  <c:v>-8215</c:v>
                </c:pt>
                <c:pt idx="71">
                  <c:v>-8207</c:v>
                </c:pt>
                <c:pt idx="72">
                  <c:v>-8187</c:v>
                </c:pt>
                <c:pt idx="73">
                  <c:v>-8187</c:v>
                </c:pt>
                <c:pt idx="74">
                  <c:v>-8173</c:v>
                </c:pt>
                <c:pt idx="75">
                  <c:v>-8173</c:v>
                </c:pt>
                <c:pt idx="76">
                  <c:v>-8173</c:v>
                </c:pt>
                <c:pt idx="77">
                  <c:v>-8159</c:v>
                </c:pt>
                <c:pt idx="78">
                  <c:v>-8159</c:v>
                </c:pt>
                <c:pt idx="79">
                  <c:v>-8159</c:v>
                </c:pt>
                <c:pt idx="80">
                  <c:v>-8063</c:v>
                </c:pt>
                <c:pt idx="81">
                  <c:v>-8044.5</c:v>
                </c:pt>
                <c:pt idx="82">
                  <c:v>-8038.5</c:v>
                </c:pt>
                <c:pt idx="83">
                  <c:v>-8038.5</c:v>
                </c:pt>
                <c:pt idx="84">
                  <c:v>-7996.5</c:v>
                </c:pt>
                <c:pt idx="85">
                  <c:v>-7896</c:v>
                </c:pt>
                <c:pt idx="86">
                  <c:v>-7890</c:v>
                </c:pt>
                <c:pt idx="87">
                  <c:v>-7869.5</c:v>
                </c:pt>
                <c:pt idx="88">
                  <c:v>-7869.5</c:v>
                </c:pt>
                <c:pt idx="89">
                  <c:v>-7680.5</c:v>
                </c:pt>
                <c:pt idx="90">
                  <c:v>-7645</c:v>
                </c:pt>
                <c:pt idx="91">
                  <c:v>-7544.5</c:v>
                </c:pt>
                <c:pt idx="92">
                  <c:v>-7524</c:v>
                </c:pt>
                <c:pt idx="93">
                  <c:v>-7510.5</c:v>
                </c:pt>
                <c:pt idx="94">
                  <c:v>-7462</c:v>
                </c:pt>
                <c:pt idx="95">
                  <c:v>-7399</c:v>
                </c:pt>
                <c:pt idx="96">
                  <c:v>-7389.5</c:v>
                </c:pt>
                <c:pt idx="97">
                  <c:v>-7336</c:v>
                </c:pt>
                <c:pt idx="98">
                  <c:v>-7260</c:v>
                </c:pt>
                <c:pt idx="99">
                  <c:v>-7181</c:v>
                </c:pt>
                <c:pt idx="100">
                  <c:v>-7040</c:v>
                </c:pt>
                <c:pt idx="101">
                  <c:v>-7032</c:v>
                </c:pt>
                <c:pt idx="102">
                  <c:v>-7013</c:v>
                </c:pt>
                <c:pt idx="103">
                  <c:v>-7013</c:v>
                </c:pt>
                <c:pt idx="104">
                  <c:v>-7005</c:v>
                </c:pt>
                <c:pt idx="105">
                  <c:v>-6983.5</c:v>
                </c:pt>
                <c:pt idx="106">
                  <c:v>-6982</c:v>
                </c:pt>
                <c:pt idx="107">
                  <c:v>-6969.5</c:v>
                </c:pt>
                <c:pt idx="108">
                  <c:v>-6963</c:v>
                </c:pt>
                <c:pt idx="109">
                  <c:v>-6822</c:v>
                </c:pt>
                <c:pt idx="110">
                  <c:v>-6810</c:v>
                </c:pt>
                <c:pt idx="111">
                  <c:v>-6794</c:v>
                </c:pt>
                <c:pt idx="112">
                  <c:v>-6667</c:v>
                </c:pt>
                <c:pt idx="113">
                  <c:v>-6641</c:v>
                </c:pt>
                <c:pt idx="114">
                  <c:v>-6519</c:v>
                </c:pt>
                <c:pt idx="115">
                  <c:v>-6519</c:v>
                </c:pt>
                <c:pt idx="116">
                  <c:v>-6362</c:v>
                </c:pt>
                <c:pt idx="117">
                  <c:v>-6343</c:v>
                </c:pt>
                <c:pt idx="118">
                  <c:v>-6343</c:v>
                </c:pt>
                <c:pt idx="119">
                  <c:v>-6203</c:v>
                </c:pt>
                <c:pt idx="120">
                  <c:v>-6190</c:v>
                </c:pt>
                <c:pt idx="121">
                  <c:v>-6189.5</c:v>
                </c:pt>
                <c:pt idx="122">
                  <c:v>-6189</c:v>
                </c:pt>
                <c:pt idx="123">
                  <c:v>-6188</c:v>
                </c:pt>
                <c:pt idx="124">
                  <c:v>-6187.5</c:v>
                </c:pt>
                <c:pt idx="125">
                  <c:v>-6185.5</c:v>
                </c:pt>
                <c:pt idx="126">
                  <c:v>-6174</c:v>
                </c:pt>
                <c:pt idx="127">
                  <c:v>-6124</c:v>
                </c:pt>
                <c:pt idx="128">
                  <c:v>-6118</c:v>
                </c:pt>
                <c:pt idx="129">
                  <c:v>-6097</c:v>
                </c:pt>
                <c:pt idx="130">
                  <c:v>-6019</c:v>
                </c:pt>
                <c:pt idx="131">
                  <c:v>-6012</c:v>
                </c:pt>
                <c:pt idx="132">
                  <c:v>-6005</c:v>
                </c:pt>
                <c:pt idx="133">
                  <c:v>-6005</c:v>
                </c:pt>
                <c:pt idx="134">
                  <c:v>-5999</c:v>
                </c:pt>
                <c:pt idx="135">
                  <c:v>-5998.5</c:v>
                </c:pt>
                <c:pt idx="136">
                  <c:v>-5998</c:v>
                </c:pt>
                <c:pt idx="137">
                  <c:v>-5997.5</c:v>
                </c:pt>
                <c:pt idx="138">
                  <c:v>-5978</c:v>
                </c:pt>
                <c:pt idx="139">
                  <c:v>-5858</c:v>
                </c:pt>
                <c:pt idx="140">
                  <c:v>-5857.5</c:v>
                </c:pt>
                <c:pt idx="141">
                  <c:v>-5845.5</c:v>
                </c:pt>
                <c:pt idx="142">
                  <c:v>-5844.5</c:v>
                </c:pt>
                <c:pt idx="143">
                  <c:v>-5844</c:v>
                </c:pt>
                <c:pt idx="144">
                  <c:v>-5820.5</c:v>
                </c:pt>
                <c:pt idx="145">
                  <c:v>-5820</c:v>
                </c:pt>
                <c:pt idx="146">
                  <c:v>-5787</c:v>
                </c:pt>
                <c:pt idx="147">
                  <c:v>-5720</c:v>
                </c:pt>
                <c:pt idx="148">
                  <c:v>-5675</c:v>
                </c:pt>
                <c:pt idx="149">
                  <c:v>-5668</c:v>
                </c:pt>
                <c:pt idx="150">
                  <c:v>-5660.5</c:v>
                </c:pt>
                <c:pt idx="151">
                  <c:v>-5655</c:v>
                </c:pt>
                <c:pt idx="152">
                  <c:v>-5644.5</c:v>
                </c:pt>
                <c:pt idx="153">
                  <c:v>-5569.5</c:v>
                </c:pt>
                <c:pt idx="154">
                  <c:v>-5489.5</c:v>
                </c:pt>
                <c:pt idx="155">
                  <c:v>-5978</c:v>
                </c:pt>
                <c:pt idx="156">
                  <c:v>-5489.5</c:v>
                </c:pt>
                <c:pt idx="157">
                  <c:v>-5469</c:v>
                </c:pt>
                <c:pt idx="158">
                  <c:v>-5468</c:v>
                </c:pt>
                <c:pt idx="159">
                  <c:v>-5429</c:v>
                </c:pt>
                <c:pt idx="160">
                  <c:v>-5427</c:v>
                </c:pt>
                <c:pt idx="161">
                  <c:v>-5347.5</c:v>
                </c:pt>
                <c:pt idx="162">
                  <c:v>-5329</c:v>
                </c:pt>
                <c:pt idx="163">
                  <c:v>-5327</c:v>
                </c:pt>
                <c:pt idx="164">
                  <c:v>-5280</c:v>
                </c:pt>
                <c:pt idx="165">
                  <c:v>-5274</c:v>
                </c:pt>
                <c:pt idx="166">
                  <c:v>-5186.5</c:v>
                </c:pt>
                <c:pt idx="167">
                  <c:v>-5125</c:v>
                </c:pt>
                <c:pt idx="168">
                  <c:v>-5117</c:v>
                </c:pt>
                <c:pt idx="169">
                  <c:v>-5105</c:v>
                </c:pt>
                <c:pt idx="170">
                  <c:v>-4988.5</c:v>
                </c:pt>
                <c:pt idx="171">
                  <c:v>-4812</c:v>
                </c:pt>
                <c:pt idx="172">
                  <c:v>-4808</c:v>
                </c:pt>
                <c:pt idx="173">
                  <c:v>-4765</c:v>
                </c:pt>
                <c:pt idx="174">
                  <c:v>-4757</c:v>
                </c:pt>
                <c:pt idx="175">
                  <c:v>-4636</c:v>
                </c:pt>
                <c:pt idx="176">
                  <c:v>-4624</c:v>
                </c:pt>
                <c:pt idx="177">
                  <c:v>-4624</c:v>
                </c:pt>
                <c:pt idx="178">
                  <c:v>-4476</c:v>
                </c:pt>
                <c:pt idx="179">
                  <c:v>-4455</c:v>
                </c:pt>
                <c:pt idx="180">
                  <c:v>-4286.5</c:v>
                </c:pt>
                <c:pt idx="181">
                  <c:v>-4272.5</c:v>
                </c:pt>
                <c:pt idx="182">
                  <c:v>-4190.5</c:v>
                </c:pt>
                <c:pt idx="183">
                  <c:v>-4174.5</c:v>
                </c:pt>
                <c:pt idx="184">
                  <c:v>-4160</c:v>
                </c:pt>
                <c:pt idx="185">
                  <c:v>-4090.5</c:v>
                </c:pt>
                <c:pt idx="186">
                  <c:v>-3968</c:v>
                </c:pt>
                <c:pt idx="187">
                  <c:v>-3901</c:v>
                </c:pt>
                <c:pt idx="188">
                  <c:v>-3805</c:v>
                </c:pt>
                <c:pt idx="189">
                  <c:v>-3788</c:v>
                </c:pt>
                <c:pt idx="190">
                  <c:v>-3785.5</c:v>
                </c:pt>
                <c:pt idx="191">
                  <c:v>-3779.5</c:v>
                </c:pt>
                <c:pt idx="192">
                  <c:v>-3683</c:v>
                </c:pt>
                <c:pt idx="193">
                  <c:v>-3612</c:v>
                </c:pt>
                <c:pt idx="194">
                  <c:v>-3585</c:v>
                </c:pt>
                <c:pt idx="195">
                  <c:v>-3585</c:v>
                </c:pt>
                <c:pt idx="196">
                  <c:v>-3584.5</c:v>
                </c:pt>
                <c:pt idx="197">
                  <c:v>-3583</c:v>
                </c:pt>
                <c:pt idx="198">
                  <c:v>-3557</c:v>
                </c:pt>
                <c:pt idx="199">
                  <c:v>-3556</c:v>
                </c:pt>
                <c:pt idx="200">
                  <c:v>-3527</c:v>
                </c:pt>
                <c:pt idx="201">
                  <c:v>-3442</c:v>
                </c:pt>
                <c:pt idx="202">
                  <c:v>-3253</c:v>
                </c:pt>
                <c:pt idx="203">
                  <c:v>-3237</c:v>
                </c:pt>
                <c:pt idx="204">
                  <c:v>-3209</c:v>
                </c:pt>
                <c:pt idx="205">
                  <c:v>-3180</c:v>
                </c:pt>
                <c:pt idx="206">
                  <c:v>-3168</c:v>
                </c:pt>
                <c:pt idx="207">
                  <c:v>-3168</c:v>
                </c:pt>
                <c:pt idx="208">
                  <c:v>-3119</c:v>
                </c:pt>
                <c:pt idx="209">
                  <c:v>-3099</c:v>
                </c:pt>
                <c:pt idx="210">
                  <c:v>-3098</c:v>
                </c:pt>
                <c:pt idx="211">
                  <c:v>-3098</c:v>
                </c:pt>
                <c:pt idx="212">
                  <c:v>-3097</c:v>
                </c:pt>
                <c:pt idx="213">
                  <c:v>-3073</c:v>
                </c:pt>
                <c:pt idx="214">
                  <c:v>-3072</c:v>
                </c:pt>
                <c:pt idx="215">
                  <c:v>-3070.5</c:v>
                </c:pt>
                <c:pt idx="216">
                  <c:v>-3050</c:v>
                </c:pt>
                <c:pt idx="217">
                  <c:v>-3049.5</c:v>
                </c:pt>
                <c:pt idx="218">
                  <c:v>-2978</c:v>
                </c:pt>
                <c:pt idx="219">
                  <c:v>-2977.5</c:v>
                </c:pt>
                <c:pt idx="220">
                  <c:v>-2964.5</c:v>
                </c:pt>
                <c:pt idx="221">
                  <c:v>-2964</c:v>
                </c:pt>
                <c:pt idx="222">
                  <c:v>-2963</c:v>
                </c:pt>
                <c:pt idx="223">
                  <c:v>-2950</c:v>
                </c:pt>
                <c:pt idx="224">
                  <c:v>-2949.5</c:v>
                </c:pt>
                <c:pt idx="225">
                  <c:v>-2949</c:v>
                </c:pt>
                <c:pt idx="226">
                  <c:v>-2937.5</c:v>
                </c:pt>
                <c:pt idx="227">
                  <c:v>-2881</c:v>
                </c:pt>
                <c:pt idx="228">
                  <c:v>-2880.5</c:v>
                </c:pt>
                <c:pt idx="229">
                  <c:v>-2633</c:v>
                </c:pt>
                <c:pt idx="230">
                  <c:v>-2603.5</c:v>
                </c:pt>
                <c:pt idx="231">
                  <c:v>-2590.5</c:v>
                </c:pt>
                <c:pt idx="232">
                  <c:v>-2590</c:v>
                </c:pt>
                <c:pt idx="233">
                  <c:v>-2428</c:v>
                </c:pt>
                <c:pt idx="234">
                  <c:v>-2330.5</c:v>
                </c:pt>
                <c:pt idx="235">
                  <c:v>-2330</c:v>
                </c:pt>
                <c:pt idx="236">
                  <c:v>-2302</c:v>
                </c:pt>
                <c:pt idx="237">
                  <c:v>-2190.5</c:v>
                </c:pt>
                <c:pt idx="238">
                  <c:v>-2168</c:v>
                </c:pt>
                <c:pt idx="239">
                  <c:v>-2121</c:v>
                </c:pt>
                <c:pt idx="240">
                  <c:v>-2084</c:v>
                </c:pt>
                <c:pt idx="241">
                  <c:v>-2083.5</c:v>
                </c:pt>
                <c:pt idx="242">
                  <c:v>-2069.5</c:v>
                </c:pt>
                <c:pt idx="243">
                  <c:v>-2041.5</c:v>
                </c:pt>
                <c:pt idx="244">
                  <c:v>-2029</c:v>
                </c:pt>
                <c:pt idx="245">
                  <c:v>-1914</c:v>
                </c:pt>
                <c:pt idx="246">
                  <c:v>-1900.5</c:v>
                </c:pt>
                <c:pt idx="247">
                  <c:v>-1831.5</c:v>
                </c:pt>
                <c:pt idx="248">
                  <c:v>-1787.5</c:v>
                </c:pt>
                <c:pt idx="249">
                  <c:v>-1752.5</c:v>
                </c:pt>
                <c:pt idx="250">
                  <c:v>-1739</c:v>
                </c:pt>
                <c:pt idx="251">
                  <c:v>-1724.5</c:v>
                </c:pt>
                <c:pt idx="252">
                  <c:v>-1655</c:v>
                </c:pt>
                <c:pt idx="253">
                  <c:v>-1393.5</c:v>
                </c:pt>
                <c:pt idx="254">
                  <c:v>-1393.5</c:v>
                </c:pt>
                <c:pt idx="255">
                  <c:v>-1392.5</c:v>
                </c:pt>
                <c:pt idx="256">
                  <c:v>-1380.5</c:v>
                </c:pt>
                <c:pt idx="257">
                  <c:v>-1380</c:v>
                </c:pt>
                <c:pt idx="258">
                  <c:v>-1380</c:v>
                </c:pt>
                <c:pt idx="259">
                  <c:v>-1338.5</c:v>
                </c:pt>
                <c:pt idx="260">
                  <c:v>-1296</c:v>
                </c:pt>
                <c:pt idx="261">
                  <c:v>-1252</c:v>
                </c:pt>
                <c:pt idx="262">
                  <c:v>-1224.5</c:v>
                </c:pt>
                <c:pt idx="263">
                  <c:v>-1224</c:v>
                </c:pt>
                <c:pt idx="264">
                  <c:v>-1198</c:v>
                </c:pt>
                <c:pt idx="265">
                  <c:v>-1197.5</c:v>
                </c:pt>
                <c:pt idx="266">
                  <c:v>-1091</c:v>
                </c:pt>
                <c:pt idx="267">
                  <c:v>-1077</c:v>
                </c:pt>
                <c:pt idx="268">
                  <c:v>-1049</c:v>
                </c:pt>
                <c:pt idx="269">
                  <c:v>-1007</c:v>
                </c:pt>
                <c:pt idx="270">
                  <c:v>-817.5</c:v>
                </c:pt>
                <c:pt idx="271">
                  <c:v>-789.5</c:v>
                </c:pt>
                <c:pt idx="272">
                  <c:v>-731</c:v>
                </c:pt>
                <c:pt idx="273">
                  <c:v>-724.5</c:v>
                </c:pt>
                <c:pt idx="274">
                  <c:v>-690</c:v>
                </c:pt>
                <c:pt idx="275">
                  <c:v>-556</c:v>
                </c:pt>
                <c:pt idx="276">
                  <c:v>-535.5</c:v>
                </c:pt>
                <c:pt idx="277">
                  <c:v>-535</c:v>
                </c:pt>
                <c:pt idx="278">
                  <c:v>-506.5</c:v>
                </c:pt>
                <c:pt idx="279">
                  <c:v>-393.5</c:v>
                </c:pt>
                <c:pt idx="280">
                  <c:v>-387</c:v>
                </c:pt>
                <c:pt idx="281">
                  <c:v>-386.5</c:v>
                </c:pt>
                <c:pt idx="282">
                  <c:v>-373</c:v>
                </c:pt>
                <c:pt idx="283">
                  <c:v>-359</c:v>
                </c:pt>
                <c:pt idx="284">
                  <c:v>-203.5</c:v>
                </c:pt>
                <c:pt idx="285">
                  <c:v>-191.5</c:v>
                </c:pt>
                <c:pt idx="286">
                  <c:v>-191</c:v>
                </c:pt>
                <c:pt idx="287">
                  <c:v>-190</c:v>
                </c:pt>
                <c:pt idx="288">
                  <c:v>-75</c:v>
                </c:pt>
                <c:pt idx="289">
                  <c:v>-41.5</c:v>
                </c:pt>
                <c:pt idx="290">
                  <c:v>-36</c:v>
                </c:pt>
                <c:pt idx="291">
                  <c:v>0</c:v>
                </c:pt>
                <c:pt idx="292">
                  <c:v>12.5</c:v>
                </c:pt>
                <c:pt idx="293">
                  <c:v>168</c:v>
                </c:pt>
                <c:pt idx="294">
                  <c:v>1683</c:v>
                </c:pt>
                <c:pt idx="295">
                  <c:v>1858</c:v>
                </c:pt>
                <c:pt idx="296">
                  <c:v>1858.5</c:v>
                </c:pt>
                <c:pt idx="297">
                  <c:v>2210</c:v>
                </c:pt>
                <c:pt idx="298">
                  <c:v>2210</c:v>
                </c:pt>
                <c:pt idx="299">
                  <c:v>2216</c:v>
                </c:pt>
                <c:pt idx="300">
                  <c:v>2358</c:v>
                </c:pt>
                <c:pt idx="301">
                  <c:v>2358.5</c:v>
                </c:pt>
                <c:pt idx="302">
                  <c:v>5274</c:v>
                </c:pt>
                <c:pt idx="303">
                  <c:v>5489.5</c:v>
                </c:pt>
                <c:pt idx="304">
                  <c:v>5670</c:v>
                </c:pt>
                <c:pt idx="305">
                  <c:v>5933</c:v>
                </c:pt>
                <c:pt idx="306">
                  <c:v>5934</c:v>
                </c:pt>
                <c:pt idx="307">
                  <c:v>5934</c:v>
                </c:pt>
                <c:pt idx="308">
                  <c:v>5957</c:v>
                </c:pt>
                <c:pt idx="309">
                  <c:v>5961.5</c:v>
                </c:pt>
                <c:pt idx="310">
                  <c:v>5990</c:v>
                </c:pt>
                <c:pt idx="311">
                  <c:v>5990.5</c:v>
                </c:pt>
                <c:pt idx="312">
                  <c:v>6089</c:v>
                </c:pt>
                <c:pt idx="313">
                  <c:v>6109.5</c:v>
                </c:pt>
                <c:pt idx="314">
                  <c:v>6110</c:v>
                </c:pt>
                <c:pt idx="315">
                  <c:v>6110.5</c:v>
                </c:pt>
                <c:pt idx="316">
                  <c:v>6137</c:v>
                </c:pt>
                <c:pt idx="317">
                  <c:v>6137</c:v>
                </c:pt>
                <c:pt idx="318">
                  <c:v>6279.5</c:v>
                </c:pt>
                <c:pt idx="319">
                  <c:v>6427</c:v>
                </c:pt>
                <c:pt idx="320">
                  <c:v>6635</c:v>
                </c:pt>
                <c:pt idx="321">
                  <c:v>6646.5</c:v>
                </c:pt>
                <c:pt idx="322">
                  <c:v>6757</c:v>
                </c:pt>
                <c:pt idx="323">
                  <c:v>6757</c:v>
                </c:pt>
                <c:pt idx="324">
                  <c:v>6805.5</c:v>
                </c:pt>
                <c:pt idx="325">
                  <c:v>6947.5</c:v>
                </c:pt>
                <c:pt idx="326">
                  <c:v>6961</c:v>
                </c:pt>
                <c:pt idx="327">
                  <c:v>6961</c:v>
                </c:pt>
                <c:pt idx="328">
                  <c:v>6961</c:v>
                </c:pt>
                <c:pt idx="329">
                  <c:v>7151</c:v>
                </c:pt>
                <c:pt idx="330">
                  <c:v>7152</c:v>
                </c:pt>
                <c:pt idx="331">
                  <c:v>7264</c:v>
                </c:pt>
                <c:pt idx="332">
                  <c:v>7355</c:v>
                </c:pt>
              </c:numCache>
            </c:numRef>
          </c:xVal>
          <c:yVal>
            <c:numRef>
              <c:f>A!$N$21:$N$996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A4D-4174-9BEC-A8C7572D0F97}"/>
            </c:ext>
          </c:extLst>
        </c:ser>
        <c:ser>
          <c:idx val="7"/>
          <c:order val="7"/>
          <c:tx>
            <c:strRef>
              <c:f>A!$O$20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A!$F$21:$F$996</c:f>
              <c:numCache>
                <c:formatCode>General</c:formatCode>
                <c:ptCount val="976"/>
                <c:pt idx="0">
                  <c:v>-12419</c:v>
                </c:pt>
                <c:pt idx="1">
                  <c:v>-12283</c:v>
                </c:pt>
                <c:pt idx="2">
                  <c:v>-12270.5</c:v>
                </c:pt>
                <c:pt idx="3">
                  <c:v>-12257</c:v>
                </c:pt>
                <c:pt idx="4">
                  <c:v>-12166</c:v>
                </c:pt>
                <c:pt idx="5">
                  <c:v>-12148</c:v>
                </c:pt>
                <c:pt idx="6">
                  <c:v>-12094.5</c:v>
                </c:pt>
                <c:pt idx="7">
                  <c:v>-11932.5</c:v>
                </c:pt>
                <c:pt idx="8">
                  <c:v>-11928</c:v>
                </c:pt>
                <c:pt idx="9">
                  <c:v>-11735</c:v>
                </c:pt>
                <c:pt idx="10">
                  <c:v>-11728</c:v>
                </c:pt>
                <c:pt idx="11">
                  <c:v>-11662.5</c:v>
                </c:pt>
                <c:pt idx="12">
                  <c:v>-11645</c:v>
                </c:pt>
                <c:pt idx="13">
                  <c:v>-11645</c:v>
                </c:pt>
                <c:pt idx="14">
                  <c:v>-11635.5</c:v>
                </c:pt>
                <c:pt idx="15">
                  <c:v>-11629</c:v>
                </c:pt>
                <c:pt idx="16">
                  <c:v>-11615.5</c:v>
                </c:pt>
                <c:pt idx="17">
                  <c:v>-11594.5</c:v>
                </c:pt>
                <c:pt idx="18">
                  <c:v>-11584</c:v>
                </c:pt>
                <c:pt idx="19">
                  <c:v>-11574.5</c:v>
                </c:pt>
                <c:pt idx="20">
                  <c:v>-11561</c:v>
                </c:pt>
                <c:pt idx="21">
                  <c:v>-11559.5</c:v>
                </c:pt>
                <c:pt idx="22">
                  <c:v>-11490</c:v>
                </c:pt>
                <c:pt idx="23">
                  <c:v>-11251</c:v>
                </c:pt>
                <c:pt idx="24">
                  <c:v>-11229.5</c:v>
                </c:pt>
                <c:pt idx="25">
                  <c:v>-10924</c:v>
                </c:pt>
                <c:pt idx="26">
                  <c:v>-10911</c:v>
                </c:pt>
                <c:pt idx="27">
                  <c:v>-10735.5</c:v>
                </c:pt>
                <c:pt idx="28">
                  <c:v>-10614.5</c:v>
                </c:pt>
                <c:pt idx="29">
                  <c:v>-10431</c:v>
                </c:pt>
                <c:pt idx="30">
                  <c:v>-10417</c:v>
                </c:pt>
                <c:pt idx="31">
                  <c:v>-10411.5</c:v>
                </c:pt>
                <c:pt idx="32">
                  <c:v>-10397.5</c:v>
                </c:pt>
                <c:pt idx="33">
                  <c:v>-10377</c:v>
                </c:pt>
                <c:pt idx="34">
                  <c:v>-10369</c:v>
                </c:pt>
                <c:pt idx="35">
                  <c:v>-10236</c:v>
                </c:pt>
                <c:pt idx="36">
                  <c:v>-10235.5</c:v>
                </c:pt>
                <c:pt idx="37">
                  <c:v>-10235</c:v>
                </c:pt>
                <c:pt idx="38">
                  <c:v>-10214.5</c:v>
                </c:pt>
                <c:pt idx="39">
                  <c:v>-10079.5</c:v>
                </c:pt>
                <c:pt idx="40">
                  <c:v>-10018.5</c:v>
                </c:pt>
                <c:pt idx="41">
                  <c:v>-9910.5</c:v>
                </c:pt>
                <c:pt idx="42">
                  <c:v>-9855.5</c:v>
                </c:pt>
                <c:pt idx="43">
                  <c:v>-9791</c:v>
                </c:pt>
                <c:pt idx="44">
                  <c:v>-9629</c:v>
                </c:pt>
                <c:pt idx="45">
                  <c:v>-9572.5</c:v>
                </c:pt>
                <c:pt idx="46">
                  <c:v>-9227</c:v>
                </c:pt>
                <c:pt idx="47">
                  <c:v>-9107</c:v>
                </c:pt>
                <c:pt idx="48">
                  <c:v>-9047</c:v>
                </c:pt>
                <c:pt idx="49">
                  <c:v>-9024</c:v>
                </c:pt>
                <c:pt idx="50">
                  <c:v>-8918</c:v>
                </c:pt>
                <c:pt idx="51">
                  <c:v>-8917.5</c:v>
                </c:pt>
                <c:pt idx="52">
                  <c:v>-8890.5</c:v>
                </c:pt>
                <c:pt idx="53">
                  <c:v>-8849</c:v>
                </c:pt>
                <c:pt idx="54">
                  <c:v>-8701.5</c:v>
                </c:pt>
                <c:pt idx="55">
                  <c:v>-8687</c:v>
                </c:pt>
                <c:pt idx="56">
                  <c:v>-8539</c:v>
                </c:pt>
                <c:pt idx="57">
                  <c:v>-8532</c:v>
                </c:pt>
                <c:pt idx="58">
                  <c:v>-8411</c:v>
                </c:pt>
                <c:pt idx="59">
                  <c:v>-8368.5</c:v>
                </c:pt>
                <c:pt idx="60">
                  <c:v>-8368.5</c:v>
                </c:pt>
                <c:pt idx="61">
                  <c:v>-8296</c:v>
                </c:pt>
                <c:pt idx="62">
                  <c:v>-8228</c:v>
                </c:pt>
                <c:pt idx="63">
                  <c:v>-8228</c:v>
                </c:pt>
                <c:pt idx="64">
                  <c:v>-8227.5</c:v>
                </c:pt>
                <c:pt idx="65">
                  <c:v>-8227.5</c:v>
                </c:pt>
                <c:pt idx="66">
                  <c:v>-8227.5</c:v>
                </c:pt>
                <c:pt idx="67">
                  <c:v>-8227</c:v>
                </c:pt>
                <c:pt idx="68">
                  <c:v>-8227</c:v>
                </c:pt>
                <c:pt idx="69">
                  <c:v>-8215</c:v>
                </c:pt>
                <c:pt idx="70">
                  <c:v>-8215</c:v>
                </c:pt>
                <c:pt idx="71">
                  <c:v>-8207</c:v>
                </c:pt>
                <c:pt idx="72">
                  <c:v>-8187</c:v>
                </c:pt>
                <c:pt idx="73">
                  <c:v>-8187</c:v>
                </c:pt>
                <c:pt idx="74">
                  <c:v>-8173</c:v>
                </c:pt>
                <c:pt idx="75">
                  <c:v>-8173</c:v>
                </c:pt>
                <c:pt idx="76">
                  <c:v>-8173</c:v>
                </c:pt>
                <c:pt idx="77">
                  <c:v>-8159</c:v>
                </c:pt>
                <c:pt idx="78">
                  <c:v>-8159</c:v>
                </c:pt>
                <c:pt idx="79">
                  <c:v>-8159</c:v>
                </c:pt>
                <c:pt idx="80">
                  <c:v>-8063</c:v>
                </c:pt>
                <c:pt idx="81">
                  <c:v>-8044.5</c:v>
                </c:pt>
                <c:pt idx="82">
                  <c:v>-8038.5</c:v>
                </c:pt>
                <c:pt idx="83">
                  <c:v>-8038.5</c:v>
                </c:pt>
                <c:pt idx="84">
                  <c:v>-7996.5</c:v>
                </c:pt>
                <c:pt idx="85">
                  <c:v>-7896</c:v>
                </c:pt>
                <c:pt idx="86">
                  <c:v>-7890</c:v>
                </c:pt>
                <c:pt idx="87">
                  <c:v>-7869.5</c:v>
                </c:pt>
                <c:pt idx="88">
                  <c:v>-7869.5</c:v>
                </c:pt>
                <c:pt idx="89">
                  <c:v>-7680.5</c:v>
                </c:pt>
                <c:pt idx="90">
                  <c:v>-7645</c:v>
                </c:pt>
                <c:pt idx="91">
                  <c:v>-7544.5</c:v>
                </c:pt>
                <c:pt idx="92">
                  <c:v>-7524</c:v>
                </c:pt>
                <c:pt idx="93">
                  <c:v>-7510.5</c:v>
                </c:pt>
                <c:pt idx="94">
                  <c:v>-7462</c:v>
                </c:pt>
                <c:pt idx="95">
                  <c:v>-7399</c:v>
                </c:pt>
                <c:pt idx="96">
                  <c:v>-7389.5</c:v>
                </c:pt>
                <c:pt idx="97">
                  <c:v>-7336</c:v>
                </c:pt>
                <c:pt idx="98">
                  <c:v>-7260</c:v>
                </c:pt>
                <c:pt idx="99">
                  <c:v>-7181</c:v>
                </c:pt>
                <c:pt idx="100">
                  <c:v>-7040</c:v>
                </c:pt>
                <c:pt idx="101">
                  <c:v>-7032</c:v>
                </c:pt>
                <c:pt idx="102">
                  <c:v>-7013</c:v>
                </c:pt>
                <c:pt idx="103">
                  <c:v>-7013</c:v>
                </c:pt>
                <c:pt idx="104">
                  <c:v>-7005</c:v>
                </c:pt>
                <c:pt idx="105">
                  <c:v>-6983.5</c:v>
                </c:pt>
                <c:pt idx="106">
                  <c:v>-6982</c:v>
                </c:pt>
                <c:pt idx="107">
                  <c:v>-6969.5</c:v>
                </c:pt>
                <c:pt idx="108">
                  <c:v>-6963</c:v>
                </c:pt>
                <c:pt idx="109">
                  <c:v>-6822</c:v>
                </c:pt>
                <c:pt idx="110">
                  <c:v>-6810</c:v>
                </c:pt>
                <c:pt idx="111">
                  <c:v>-6794</c:v>
                </c:pt>
                <c:pt idx="112">
                  <c:v>-6667</c:v>
                </c:pt>
                <c:pt idx="113">
                  <c:v>-6641</c:v>
                </c:pt>
                <c:pt idx="114">
                  <c:v>-6519</c:v>
                </c:pt>
                <c:pt idx="115">
                  <c:v>-6519</c:v>
                </c:pt>
                <c:pt idx="116">
                  <c:v>-6362</c:v>
                </c:pt>
                <c:pt idx="117">
                  <c:v>-6343</c:v>
                </c:pt>
                <c:pt idx="118">
                  <c:v>-6343</c:v>
                </c:pt>
                <c:pt idx="119">
                  <c:v>-6203</c:v>
                </c:pt>
                <c:pt idx="120">
                  <c:v>-6190</c:v>
                </c:pt>
                <c:pt idx="121">
                  <c:v>-6189.5</c:v>
                </c:pt>
                <c:pt idx="122">
                  <c:v>-6189</c:v>
                </c:pt>
                <c:pt idx="123">
                  <c:v>-6188</c:v>
                </c:pt>
                <c:pt idx="124">
                  <c:v>-6187.5</c:v>
                </c:pt>
                <c:pt idx="125">
                  <c:v>-6185.5</c:v>
                </c:pt>
                <c:pt idx="126">
                  <c:v>-6174</c:v>
                </c:pt>
                <c:pt idx="127">
                  <c:v>-6124</c:v>
                </c:pt>
                <c:pt idx="128">
                  <c:v>-6118</c:v>
                </c:pt>
                <c:pt idx="129">
                  <c:v>-6097</c:v>
                </c:pt>
                <c:pt idx="130">
                  <c:v>-6019</c:v>
                </c:pt>
                <c:pt idx="131">
                  <c:v>-6012</c:v>
                </c:pt>
                <c:pt idx="132">
                  <c:v>-6005</c:v>
                </c:pt>
                <c:pt idx="133">
                  <c:v>-6005</c:v>
                </c:pt>
                <c:pt idx="134">
                  <c:v>-5999</c:v>
                </c:pt>
                <c:pt idx="135">
                  <c:v>-5998.5</c:v>
                </c:pt>
                <c:pt idx="136">
                  <c:v>-5998</c:v>
                </c:pt>
                <c:pt idx="137">
                  <c:v>-5997.5</c:v>
                </c:pt>
                <c:pt idx="138">
                  <c:v>-5978</c:v>
                </c:pt>
                <c:pt idx="139">
                  <c:v>-5858</c:v>
                </c:pt>
                <c:pt idx="140">
                  <c:v>-5857.5</c:v>
                </c:pt>
                <c:pt idx="141">
                  <c:v>-5845.5</c:v>
                </c:pt>
                <c:pt idx="142">
                  <c:v>-5844.5</c:v>
                </c:pt>
                <c:pt idx="143">
                  <c:v>-5844</c:v>
                </c:pt>
                <c:pt idx="144">
                  <c:v>-5820.5</c:v>
                </c:pt>
                <c:pt idx="145">
                  <c:v>-5820</c:v>
                </c:pt>
                <c:pt idx="146">
                  <c:v>-5787</c:v>
                </c:pt>
                <c:pt idx="147">
                  <c:v>-5720</c:v>
                </c:pt>
                <c:pt idx="148">
                  <c:v>-5675</c:v>
                </c:pt>
                <c:pt idx="149">
                  <c:v>-5668</c:v>
                </c:pt>
                <c:pt idx="150">
                  <c:v>-5660.5</c:v>
                </c:pt>
                <c:pt idx="151">
                  <c:v>-5655</c:v>
                </c:pt>
                <c:pt idx="152">
                  <c:v>-5644.5</c:v>
                </c:pt>
                <c:pt idx="153">
                  <c:v>-5569.5</c:v>
                </c:pt>
                <c:pt idx="154">
                  <c:v>-5489.5</c:v>
                </c:pt>
                <c:pt idx="155">
                  <c:v>-5978</c:v>
                </c:pt>
                <c:pt idx="156">
                  <c:v>-5489.5</c:v>
                </c:pt>
                <c:pt idx="157">
                  <c:v>-5469</c:v>
                </c:pt>
                <c:pt idx="158">
                  <c:v>-5468</c:v>
                </c:pt>
                <c:pt idx="159">
                  <c:v>-5429</c:v>
                </c:pt>
                <c:pt idx="160">
                  <c:v>-5427</c:v>
                </c:pt>
                <c:pt idx="161">
                  <c:v>-5347.5</c:v>
                </c:pt>
                <c:pt idx="162">
                  <c:v>-5329</c:v>
                </c:pt>
                <c:pt idx="163">
                  <c:v>-5327</c:v>
                </c:pt>
                <c:pt idx="164">
                  <c:v>-5280</c:v>
                </c:pt>
                <c:pt idx="165">
                  <c:v>-5274</c:v>
                </c:pt>
                <c:pt idx="166">
                  <c:v>-5186.5</c:v>
                </c:pt>
                <c:pt idx="167">
                  <c:v>-5125</c:v>
                </c:pt>
                <c:pt idx="168">
                  <c:v>-5117</c:v>
                </c:pt>
                <c:pt idx="169">
                  <c:v>-5105</c:v>
                </c:pt>
                <c:pt idx="170">
                  <c:v>-4988.5</c:v>
                </c:pt>
                <c:pt idx="171">
                  <c:v>-4812</c:v>
                </c:pt>
                <c:pt idx="172">
                  <c:v>-4808</c:v>
                </c:pt>
                <c:pt idx="173">
                  <c:v>-4765</c:v>
                </c:pt>
                <c:pt idx="174">
                  <c:v>-4757</c:v>
                </c:pt>
                <c:pt idx="175">
                  <c:v>-4636</c:v>
                </c:pt>
                <c:pt idx="176">
                  <c:v>-4624</c:v>
                </c:pt>
                <c:pt idx="177">
                  <c:v>-4624</c:v>
                </c:pt>
                <c:pt idx="178">
                  <c:v>-4476</c:v>
                </c:pt>
                <c:pt idx="179">
                  <c:v>-4455</c:v>
                </c:pt>
                <c:pt idx="180">
                  <c:v>-4286.5</c:v>
                </c:pt>
                <c:pt idx="181">
                  <c:v>-4272.5</c:v>
                </c:pt>
                <c:pt idx="182">
                  <c:v>-4190.5</c:v>
                </c:pt>
                <c:pt idx="183">
                  <c:v>-4174.5</c:v>
                </c:pt>
                <c:pt idx="184">
                  <c:v>-4160</c:v>
                </c:pt>
                <c:pt idx="185">
                  <c:v>-4090.5</c:v>
                </c:pt>
                <c:pt idx="186">
                  <c:v>-3968</c:v>
                </c:pt>
                <c:pt idx="187">
                  <c:v>-3901</c:v>
                </c:pt>
                <c:pt idx="188">
                  <c:v>-3805</c:v>
                </c:pt>
                <c:pt idx="189">
                  <c:v>-3788</c:v>
                </c:pt>
                <c:pt idx="190">
                  <c:v>-3785.5</c:v>
                </c:pt>
                <c:pt idx="191">
                  <c:v>-3779.5</c:v>
                </c:pt>
                <c:pt idx="192">
                  <c:v>-3683</c:v>
                </c:pt>
                <c:pt idx="193">
                  <c:v>-3612</c:v>
                </c:pt>
                <c:pt idx="194">
                  <c:v>-3585</c:v>
                </c:pt>
                <c:pt idx="195">
                  <c:v>-3585</c:v>
                </c:pt>
                <c:pt idx="196">
                  <c:v>-3584.5</c:v>
                </c:pt>
                <c:pt idx="197">
                  <c:v>-3583</c:v>
                </c:pt>
                <c:pt idx="198">
                  <c:v>-3557</c:v>
                </c:pt>
                <c:pt idx="199">
                  <c:v>-3556</c:v>
                </c:pt>
                <c:pt idx="200">
                  <c:v>-3527</c:v>
                </c:pt>
                <c:pt idx="201">
                  <c:v>-3442</c:v>
                </c:pt>
                <c:pt idx="202">
                  <c:v>-3253</c:v>
                </c:pt>
                <c:pt idx="203">
                  <c:v>-3237</c:v>
                </c:pt>
                <c:pt idx="204">
                  <c:v>-3209</c:v>
                </c:pt>
                <c:pt idx="205">
                  <c:v>-3180</c:v>
                </c:pt>
                <c:pt idx="206">
                  <c:v>-3168</c:v>
                </c:pt>
                <c:pt idx="207">
                  <c:v>-3168</c:v>
                </c:pt>
                <c:pt idx="208">
                  <c:v>-3119</c:v>
                </c:pt>
                <c:pt idx="209">
                  <c:v>-3099</c:v>
                </c:pt>
                <c:pt idx="210">
                  <c:v>-3098</c:v>
                </c:pt>
                <c:pt idx="211">
                  <c:v>-3098</c:v>
                </c:pt>
                <c:pt idx="212">
                  <c:v>-3097</c:v>
                </c:pt>
                <c:pt idx="213">
                  <c:v>-3073</c:v>
                </c:pt>
                <c:pt idx="214">
                  <c:v>-3072</c:v>
                </c:pt>
                <c:pt idx="215">
                  <c:v>-3070.5</c:v>
                </c:pt>
                <c:pt idx="216">
                  <c:v>-3050</c:v>
                </c:pt>
                <c:pt idx="217">
                  <c:v>-3049.5</c:v>
                </c:pt>
                <c:pt idx="218">
                  <c:v>-2978</c:v>
                </c:pt>
                <c:pt idx="219">
                  <c:v>-2977.5</c:v>
                </c:pt>
                <c:pt idx="220">
                  <c:v>-2964.5</c:v>
                </c:pt>
                <c:pt idx="221">
                  <c:v>-2964</c:v>
                </c:pt>
                <c:pt idx="222">
                  <c:v>-2963</c:v>
                </c:pt>
                <c:pt idx="223">
                  <c:v>-2950</c:v>
                </c:pt>
                <c:pt idx="224">
                  <c:v>-2949.5</c:v>
                </c:pt>
                <c:pt idx="225">
                  <c:v>-2949</c:v>
                </c:pt>
                <c:pt idx="226">
                  <c:v>-2937.5</c:v>
                </c:pt>
                <c:pt idx="227">
                  <c:v>-2881</c:v>
                </c:pt>
                <c:pt idx="228">
                  <c:v>-2880.5</c:v>
                </c:pt>
                <c:pt idx="229">
                  <c:v>-2633</c:v>
                </c:pt>
                <c:pt idx="230">
                  <c:v>-2603.5</c:v>
                </c:pt>
                <c:pt idx="231">
                  <c:v>-2590.5</c:v>
                </c:pt>
                <c:pt idx="232">
                  <c:v>-2590</c:v>
                </c:pt>
                <c:pt idx="233">
                  <c:v>-2428</c:v>
                </c:pt>
                <c:pt idx="234">
                  <c:v>-2330.5</c:v>
                </c:pt>
                <c:pt idx="235">
                  <c:v>-2330</c:v>
                </c:pt>
                <c:pt idx="236">
                  <c:v>-2302</c:v>
                </c:pt>
                <c:pt idx="237">
                  <c:v>-2190.5</c:v>
                </c:pt>
                <c:pt idx="238">
                  <c:v>-2168</c:v>
                </c:pt>
                <c:pt idx="239">
                  <c:v>-2121</c:v>
                </c:pt>
                <c:pt idx="240">
                  <c:v>-2084</c:v>
                </c:pt>
                <c:pt idx="241">
                  <c:v>-2083.5</c:v>
                </c:pt>
                <c:pt idx="242">
                  <c:v>-2069.5</c:v>
                </c:pt>
                <c:pt idx="243">
                  <c:v>-2041.5</c:v>
                </c:pt>
                <c:pt idx="244">
                  <c:v>-2029</c:v>
                </c:pt>
                <c:pt idx="245">
                  <c:v>-1914</c:v>
                </c:pt>
                <c:pt idx="246">
                  <c:v>-1900.5</c:v>
                </c:pt>
                <c:pt idx="247">
                  <c:v>-1831.5</c:v>
                </c:pt>
                <c:pt idx="248">
                  <c:v>-1787.5</c:v>
                </c:pt>
                <c:pt idx="249">
                  <c:v>-1752.5</c:v>
                </c:pt>
                <c:pt idx="250">
                  <c:v>-1739</c:v>
                </c:pt>
                <c:pt idx="251">
                  <c:v>-1724.5</c:v>
                </c:pt>
                <c:pt idx="252">
                  <c:v>-1655</c:v>
                </c:pt>
                <c:pt idx="253">
                  <c:v>-1393.5</c:v>
                </c:pt>
                <c:pt idx="254">
                  <c:v>-1393.5</c:v>
                </c:pt>
                <c:pt idx="255">
                  <c:v>-1392.5</c:v>
                </c:pt>
                <c:pt idx="256">
                  <c:v>-1380.5</c:v>
                </c:pt>
                <c:pt idx="257">
                  <c:v>-1380</c:v>
                </c:pt>
                <c:pt idx="258">
                  <c:v>-1380</c:v>
                </c:pt>
                <c:pt idx="259">
                  <c:v>-1338.5</c:v>
                </c:pt>
                <c:pt idx="260">
                  <c:v>-1296</c:v>
                </c:pt>
                <c:pt idx="261">
                  <c:v>-1252</c:v>
                </c:pt>
                <c:pt idx="262">
                  <c:v>-1224.5</c:v>
                </c:pt>
                <c:pt idx="263">
                  <c:v>-1224</c:v>
                </c:pt>
                <c:pt idx="264">
                  <c:v>-1198</c:v>
                </c:pt>
                <c:pt idx="265">
                  <c:v>-1197.5</c:v>
                </c:pt>
                <c:pt idx="266">
                  <c:v>-1091</c:v>
                </c:pt>
                <c:pt idx="267">
                  <c:v>-1077</c:v>
                </c:pt>
                <c:pt idx="268">
                  <c:v>-1049</c:v>
                </c:pt>
                <c:pt idx="269">
                  <c:v>-1007</c:v>
                </c:pt>
                <c:pt idx="270">
                  <c:v>-817.5</c:v>
                </c:pt>
                <c:pt idx="271">
                  <c:v>-789.5</c:v>
                </c:pt>
                <c:pt idx="272">
                  <c:v>-731</c:v>
                </c:pt>
                <c:pt idx="273">
                  <c:v>-724.5</c:v>
                </c:pt>
                <c:pt idx="274">
                  <c:v>-690</c:v>
                </c:pt>
                <c:pt idx="275">
                  <c:v>-556</c:v>
                </c:pt>
                <c:pt idx="276">
                  <c:v>-535.5</c:v>
                </c:pt>
                <c:pt idx="277">
                  <c:v>-535</c:v>
                </c:pt>
                <c:pt idx="278">
                  <c:v>-506.5</c:v>
                </c:pt>
                <c:pt idx="279">
                  <c:v>-393.5</c:v>
                </c:pt>
                <c:pt idx="280">
                  <c:v>-387</c:v>
                </c:pt>
                <c:pt idx="281">
                  <c:v>-386.5</c:v>
                </c:pt>
                <c:pt idx="282">
                  <c:v>-373</c:v>
                </c:pt>
                <c:pt idx="283">
                  <c:v>-359</c:v>
                </c:pt>
                <c:pt idx="284">
                  <c:v>-203.5</c:v>
                </c:pt>
                <c:pt idx="285">
                  <c:v>-191.5</c:v>
                </c:pt>
                <c:pt idx="286">
                  <c:v>-191</c:v>
                </c:pt>
                <c:pt idx="287">
                  <c:v>-190</c:v>
                </c:pt>
                <c:pt idx="288">
                  <c:v>-75</c:v>
                </c:pt>
                <c:pt idx="289">
                  <c:v>-41.5</c:v>
                </c:pt>
                <c:pt idx="290">
                  <c:v>-36</c:v>
                </c:pt>
                <c:pt idx="291">
                  <c:v>0</c:v>
                </c:pt>
                <c:pt idx="292">
                  <c:v>12.5</c:v>
                </c:pt>
                <c:pt idx="293">
                  <c:v>168</c:v>
                </c:pt>
                <c:pt idx="294">
                  <c:v>1683</c:v>
                </c:pt>
                <c:pt idx="295">
                  <c:v>1858</c:v>
                </c:pt>
                <c:pt idx="296">
                  <c:v>1858.5</c:v>
                </c:pt>
                <c:pt idx="297">
                  <c:v>2210</c:v>
                </c:pt>
                <c:pt idx="298">
                  <c:v>2210</c:v>
                </c:pt>
                <c:pt idx="299">
                  <c:v>2216</c:v>
                </c:pt>
                <c:pt idx="300">
                  <c:v>2358</c:v>
                </c:pt>
                <c:pt idx="301">
                  <c:v>2358.5</c:v>
                </c:pt>
                <c:pt idx="302">
                  <c:v>5274</c:v>
                </c:pt>
                <c:pt idx="303">
                  <c:v>5489.5</c:v>
                </c:pt>
                <c:pt idx="304">
                  <c:v>5670</c:v>
                </c:pt>
                <c:pt idx="305">
                  <c:v>5933</c:v>
                </c:pt>
                <c:pt idx="306">
                  <c:v>5934</c:v>
                </c:pt>
                <c:pt idx="307">
                  <c:v>5934</c:v>
                </c:pt>
                <c:pt idx="308">
                  <c:v>5957</c:v>
                </c:pt>
                <c:pt idx="309">
                  <c:v>5961.5</c:v>
                </c:pt>
                <c:pt idx="310">
                  <c:v>5990</c:v>
                </c:pt>
                <c:pt idx="311">
                  <c:v>5990.5</c:v>
                </c:pt>
                <c:pt idx="312">
                  <c:v>6089</c:v>
                </c:pt>
                <c:pt idx="313">
                  <c:v>6109.5</c:v>
                </c:pt>
                <c:pt idx="314">
                  <c:v>6110</c:v>
                </c:pt>
                <c:pt idx="315">
                  <c:v>6110.5</c:v>
                </c:pt>
                <c:pt idx="316">
                  <c:v>6137</c:v>
                </c:pt>
                <c:pt idx="317">
                  <c:v>6137</c:v>
                </c:pt>
                <c:pt idx="318">
                  <c:v>6279.5</c:v>
                </c:pt>
                <c:pt idx="319">
                  <c:v>6427</c:v>
                </c:pt>
                <c:pt idx="320">
                  <c:v>6635</c:v>
                </c:pt>
                <c:pt idx="321">
                  <c:v>6646.5</c:v>
                </c:pt>
                <c:pt idx="322">
                  <c:v>6757</c:v>
                </c:pt>
                <c:pt idx="323">
                  <c:v>6757</c:v>
                </c:pt>
                <c:pt idx="324">
                  <c:v>6805.5</c:v>
                </c:pt>
                <c:pt idx="325">
                  <c:v>6947.5</c:v>
                </c:pt>
                <c:pt idx="326">
                  <c:v>6961</c:v>
                </c:pt>
                <c:pt idx="327">
                  <c:v>6961</c:v>
                </c:pt>
                <c:pt idx="328">
                  <c:v>6961</c:v>
                </c:pt>
                <c:pt idx="329">
                  <c:v>7151</c:v>
                </c:pt>
                <c:pt idx="330">
                  <c:v>7152</c:v>
                </c:pt>
                <c:pt idx="331">
                  <c:v>7264</c:v>
                </c:pt>
                <c:pt idx="332">
                  <c:v>7355</c:v>
                </c:pt>
              </c:numCache>
            </c:numRef>
          </c:xVal>
          <c:yVal>
            <c:numRef>
              <c:f>A!$O$21:$O$996</c:f>
              <c:numCache>
                <c:formatCode>General</c:formatCode>
                <c:ptCount val="976"/>
                <c:pt idx="0">
                  <c:v>-0.22479095276648489</c:v>
                </c:pt>
                <c:pt idx="1">
                  <c:v>-0.22173660222753247</c:v>
                </c:pt>
                <c:pt idx="2">
                  <c:v>-0.22145587147946702</c:v>
                </c:pt>
                <c:pt idx="3">
                  <c:v>-0.22115268227155629</c:v>
                </c:pt>
                <c:pt idx="5">
                  <c:v>-0.21870471014842527</c:v>
                </c:pt>
                <c:pt idx="6">
                  <c:v>-0.217503182546705</c:v>
                </c:pt>
                <c:pt idx="7">
                  <c:v>-0.21386491205177641</c:v>
                </c:pt>
                <c:pt idx="8">
                  <c:v>-0.21376384898247283</c:v>
                </c:pt>
                <c:pt idx="9">
                  <c:v>-0.20942936623234179</c:v>
                </c:pt>
                <c:pt idx="10">
                  <c:v>-0.20927215701342508</c:v>
                </c:pt>
                <c:pt idx="11">
                  <c:v>-0.207801127893562</c:v>
                </c:pt>
                <c:pt idx="12">
                  <c:v>-0.20740810484627029</c:v>
                </c:pt>
                <c:pt idx="13">
                  <c:v>-0.20740810484627029</c:v>
                </c:pt>
                <c:pt idx="14">
                  <c:v>-0.20719474947774055</c:v>
                </c:pt>
                <c:pt idx="15">
                  <c:v>-0.20704876948874648</c:v>
                </c:pt>
                <c:pt idx="16">
                  <c:v>-0.20674558028083576</c:v>
                </c:pt>
                <c:pt idx="17">
                  <c:v>-0.20627395262408579</c:v>
                </c:pt>
                <c:pt idx="18">
                  <c:v>-0.20603813879571078</c:v>
                </c:pt>
                <c:pt idx="19">
                  <c:v>-0.205824783427181</c:v>
                </c:pt>
                <c:pt idx="20">
                  <c:v>-0.20552159421927027</c:v>
                </c:pt>
                <c:pt idx="21">
                  <c:v>-0.20548790652950241</c:v>
                </c:pt>
                <c:pt idx="23">
                  <c:v>-0.19855947166724633</c:v>
                </c:pt>
                <c:pt idx="24">
                  <c:v>-0.19807661478057373</c:v>
                </c:pt>
                <c:pt idx="25">
                  <c:v>-0.19121555529785336</c:v>
                </c:pt>
                <c:pt idx="26">
                  <c:v>-0.19092359531986525</c:v>
                </c:pt>
                <c:pt idx="27">
                  <c:v>-0.1869821356170259</c:v>
                </c:pt>
                <c:pt idx="28">
                  <c:v>-0.18426466197575203</c:v>
                </c:pt>
                <c:pt idx="30">
                  <c:v>-0.17982911615631741</c:v>
                </c:pt>
                <c:pt idx="31">
                  <c:v>-0.17970559462716862</c:v>
                </c:pt>
                <c:pt idx="32">
                  <c:v>-0.17939117618933528</c:v>
                </c:pt>
                <c:pt idx="33">
                  <c:v>-0.17893077776250788</c:v>
                </c:pt>
                <c:pt idx="34">
                  <c:v>-0.17875111008374597</c:v>
                </c:pt>
                <c:pt idx="35">
                  <c:v>-0.17576413492432927</c:v>
                </c:pt>
                <c:pt idx="36">
                  <c:v>-0.17575290569440663</c:v>
                </c:pt>
                <c:pt idx="37">
                  <c:v>-0.17574167646448402</c:v>
                </c:pt>
                <c:pt idx="38">
                  <c:v>-0.17528127803765664</c:v>
                </c:pt>
                <c:pt idx="39">
                  <c:v>-0.17224938595854944</c:v>
                </c:pt>
                <c:pt idx="40">
                  <c:v>-0.17087941990798988</c:v>
                </c:pt>
                <c:pt idx="41">
                  <c:v>-0.16845390624470413</c:v>
                </c:pt>
                <c:pt idx="42">
                  <c:v>-0.16721869095321601</c:v>
                </c:pt>
                <c:pt idx="43">
                  <c:v>-0.16577012029319813</c:v>
                </c:pt>
                <c:pt idx="44">
                  <c:v>-0.16213184979826947</c:v>
                </c:pt>
                <c:pt idx="45">
                  <c:v>-0.16086294681701352</c:v>
                </c:pt>
                <c:pt idx="46">
                  <c:v>-0.15310354894048361</c:v>
                </c:pt>
                <c:pt idx="47">
                  <c:v>-0.150408533759055</c:v>
                </c:pt>
                <c:pt idx="49">
                  <c:v>-0.1485444815919002</c:v>
                </c:pt>
                <c:pt idx="50">
                  <c:v>-0.14616388484830492</c:v>
                </c:pt>
                <c:pt idx="51">
                  <c:v>-0.14615265561838228</c:v>
                </c:pt>
                <c:pt idx="52">
                  <c:v>-0.14554627720256086</c:v>
                </c:pt>
                <c:pt idx="53">
                  <c:v>-0.14461425111898346</c:v>
                </c:pt>
                <c:pt idx="54">
                  <c:v>-0.14130162829181078</c:v>
                </c:pt>
                <c:pt idx="55">
                  <c:v>-0.14097598062405481</c:v>
                </c:pt>
                <c:pt idx="56">
                  <c:v>-0.13765212856695952</c:v>
                </c:pt>
                <c:pt idx="57">
                  <c:v>-0.13749491934804284</c:v>
                </c:pt>
                <c:pt idx="58">
                  <c:v>-0.134777445706769</c:v>
                </c:pt>
                <c:pt idx="59">
                  <c:v>-0.13382296116334635</c:v>
                </c:pt>
                <c:pt idx="60">
                  <c:v>-0.13382296116334635</c:v>
                </c:pt>
                <c:pt idx="62">
                  <c:v>-0.13066754755509033</c:v>
                </c:pt>
                <c:pt idx="63">
                  <c:v>-0.13066754755509033</c:v>
                </c:pt>
                <c:pt idx="64">
                  <c:v>-0.13065631832516772</c:v>
                </c:pt>
                <c:pt idx="65">
                  <c:v>-0.13065631832516772</c:v>
                </c:pt>
                <c:pt idx="66">
                  <c:v>-0.13065631832516772</c:v>
                </c:pt>
                <c:pt idx="67">
                  <c:v>-0.13064508909524511</c:v>
                </c:pt>
                <c:pt idx="68">
                  <c:v>-0.13064508909524511</c:v>
                </c:pt>
                <c:pt idx="69">
                  <c:v>-0.13037558757710224</c:v>
                </c:pt>
                <c:pt idx="70">
                  <c:v>-0.13037558757710224</c:v>
                </c:pt>
                <c:pt idx="71">
                  <c:v>-0.13019591989834034</c:v>
                </c:pt>
                <c:pt idx="72">
                  <c:v>-0.12974675070143557</c:v>
                </c:pt>
                <c:pt idx="73">
                  <c:v>-0.12974675070143557</c:v>
                </c:pt>
                <c:pt idx="74">
                  <c:v>-0.12943233226360223</c:v>
                </c:pt>
                <c:pt idx="75">
                  <c:v>-0.12943233226360223</c:v>
                </c:pt>
                <c:pt idx="76">
                  <c:v>-0.12943233226360223</c:v>
                </c:pt>
                <c:pt idx="77">
                  <c:v>-0.1291179138257689</c:v>
                </c:pt>
                <c:pt idx="78">
                  <c:v>-0.1291179138257689</c:v>
                </c:pt>
                <c:pt idx="79">
                  <c:v>-0.1291179138257689</c:v>
                </c:pt>
                <c:pt idx="81">
                  <c:v>-0.12654642017348908</c:v>
                </c:pt>
                <c:pt idx="82">
                  <c:v>-0.12641166941441764</c:v>
                </c:pt>
                <c:pt idx="83">
                  <c:v>-0.12641166941441764</c:v>
                </c:pt>
                <c:pt idx="84">
                  <c:v>-0.12546841410091764</c:v>
                </c:pt>
                <c:pt idx="85">
                  <c:v>-0.12321133888647115</c:v>
                </c:pt>
                <c:pt idx="86">
                  <c:v>-0.12307658812739972</c:v>
                </c:pt>
                <c:pt idx="87">
                  <c:v>-0.12261618970057234</c:v>
                </c:pt>
                <c:pt idx="88">
                  <c:v>-0.12261618970057234</c:v>
                </c:pt>
                <c:pt idx="89">
                  <c:v>-0.11837154078982226</c:v>
                </c:pt>
                <c:pt idx="90">
                  <c:v>-0.1175742654653163</c:v>
                </c:pt>
                <c:pt idx="91">
                  <c:v>-0.11531719025086981</c:v>
                </c:pt>
                <c:pt idx="92">
                  <c:v>-0.11485679182404243</c:v>
                </c:pt>
                <c:pt idx="93">
                  <c:v>-0.11455360261613171</c:v>
                </c:pt>
                <c:pt idx="94">
                  <c:v>-0.11346436731363765</c:v>
                </c:pt>
                <c:pt idx="95">
                  <c:v>-0.11204948434338763</c:v>
                </c:pt>
                <c:pt idx="96">
                  <c:v>-0.11183612897485787</c:v>
                </c:pt>
                <c:pt idx="97">
                  <c:v>-0.1106346013731376</c:v>
                </c:pt>
                <c:pt idx="99">
                  <c:v>-0.10715354009712563</c:v>
                </c:pt>
                <c:pt idx="100">
                  <c:v>-0.103986897258947</c:v>
                </c:pt>
                <c:pt idx="101">
                  <c:v>-0.1038072295801851</c:v>
                </c:pt>
                <c:pt idx="102">
                  <c:v>-0.10338051884312555</c:v>
                </c:pt>
                <c:pt idx="103">
                  <c:v>-0.10338051884312555</c:v>
                </c:pt>
                <c:pt idx="104">
                  <c:v>-0.10320085116436364</c:v>
                </c:pt>
                <c:pt idx="105">
                  <c:v>-0.10271799427769102</c:v>
                </c:pt>
                <c:pt idx="107">
                  <c:v>-0.10240357583985768</c:v>
                </c:pt>
                <c:pt idx="108">
                  <c:v>-0.10225759585086364</c:v>
                </c:pt>
                <c:pt idx="109">
                  <c:v>-9.9090953012685001E-2</c:v>
                </c:pt>
                <c:pt idx="110">
                  <c:v>-9.8821451494542134E-2</c:v>
                </c:pt>
                <c:pt idx="111">
                  <c:v>-9.846211613701833E-2</c:v>
                </c:pt>
                <c:pt idx="112">
                  <c:v>-9.5609891736673031E-2</c:v>
                </c:pt>
                <c:pt idx="113">
                  <c:v>-9.5025971780696827E-2</c:v>
                </c:pt>
                <c:pt idx="114">
                  <c:v>-9.2286039679577742E-2</c:v>
                </c:pt>
                <c:pt idx="115">
                  <c:v>-9.2286039679577742E-2</c:v>
                </c:pt>
                <c:pt idx="116">
                  <c:v>-8.8760061483875302E-2</c:v>
                </c:pt>
                <c:pt idx="117">
                  <c:v>-8.8333350746815753E-2</c:v>
                </c:pt>
                <c:pt idx="118">
                  <c:v>-8.8333350746815753E-2</c:v>
                </c:pt>
                <c:pt idx="119">
                  <c:v>-8.5189166368482366E-2</c:v>
                </c:pt>
                <c:pt idx="120">
                  <c:v>-8.4897206390494279E-2</c:v>
                </c:pt>
                <c:pt idx="121">
                  <c:v>-8.4885977160571641E-2</c:v>
                </c:pt>
                <c:pt idx="122">
                  <c:v>-8.487474793064903E-2</c:v>
                </c:pt>
                <c:pt idx="123">
                  <c:v>-8.4852289470803782E-2</c:v>
                </c:pt>
                <c:pt idx="124">
                  <c:v>-8.4841060240881172E-2</c:v>
                </c:pt>
                <c:pt idx="125">
                  <c:v>-8.4796143321190703E-2</c:v>
                </c:pt>
                <c:pt idx="126">
                  <c:v>-8.4537871032970446E-2</c:v>
                </c:pt>
                <c:pt idx="127">
                  <c:v>-8.3414948040708536E-2</c:v>
                </c:pt>
                <c:pt idx="128">
                  <c:v>-8.3280197281637103E-2</c:v>
                </c:pt>
                <c:pt idx="130">
                  <c:v>-8.1056809756958476E-2</c:v>
                </c:pt>
                <c:pt idx="131">
                  <c:v>-8.0899600538041821E-2</c:v>
                </c:pt>
                <c:pt idx="132">
                  <c:v>-8.074239131912514E-2</c:v>
                </c:pt>
                <c:pt idx="133">
                  <c:v>-8.074239131912514E-2</c:v>
                </c:pt>
                <c:pt idx="134">
                  <c:v>-8.0607640560053706E-2</c:v>
                </c:pt>
                <c:pt idx="135">
                  <c:v>-8.0596411330131096E-2</c:v>
                </c:pt>
                <c:pt idx="136">
                  <c:v>-8.0585182100208486E-2</c:v>
                </c:pt>
                <c:pt idx="137">
                  <c:v>-8.0573952870285848E-2</c:v>
                </c:pt>
                <c:pt idx="138">
                  <c:v>-8.0136012903303716E-2</c:v>
                </c:pt>
                <c:pt idx="139">
                  <c:v>-7.7440997721875099E-2</c:v>
                </c:pt>
                <c:pt idx="140">
                  <c:v>-7.7429768491952461E-2</c:v>
                </c:pt>
                <c:pt idx="141">
                  <c:v>-7.7160266973809594E-2</c:v>
                </c:pt>
                <c:pt idx="142">
                  <c:v>-7.7137808513964373E-2</c:v>
                </c:pt>
                <c:pt idx="143">
                  <c:v>-7.7126579284041735E-2</c:v>
                </c:pt>
                <c:pt idx="144">
                  <c:v>-7.6598805477678639E-2</c:v>
                </c:pt>
                <c:pt idx="145">
                  <c:v>-7.6587576247756028E-2</c:v>
                </c:pt>
                <c:pt idx="146">
                  <c:v>-7.5846447072863143E-2</c:v>
                </c:pt>
                <c:pt idx="148">
                  <c:v>-7.3331099570196429E-2</c:v>
                </c:pt>
                <c:pt idx="149">
                  <c:v>-7.3173890351279774E-2</c:v>
                </c:pt>
                <c:pt idx="150">
                  <c:v>-7.3005451902440482E-2</c:v>
                </c:pt>
                <c:pt idx="151">
                  <c:v>-7.2881930373291659E-2</c:v>
                </c:pt>
                <c:pt idx="152">
                  <c:v>-7.2646116544916678E-2</c:v>
                </c:pt>
                <c:pt idx="153">
                  <c:v>-7.0961732056523785E-2</c:v>
                </c:pt>
                <c:pt idx="154">
                  <c:v>-6.9165055268904693E-2</c:v>
                </c:pt>
                <c:pt idx="156">
                  <c:v>-6.9165055268904693E-2</c:v>
                </c:pt>
                <c:pt idx="157">
                  <c:v>-6.8704656842077313E-2</c:v>
                </c:pt>
                <c:pt idx="158">
                  <c:v>-6.8682198382232065E-2</c:v>
                </c:pt>
                <c:pt idx="159">
                  <c:v>-6.7806318448267774E-2</c:v>
                </c:pt>
                <c:pt idx="160">
                  <c:v>-6.7761401528577292E-2</c:v>
                </c:pt>
                <c:pt idx="161">
                  <c:v>-6.5975953970880824E-2</c:v>
                </c:pt>
                <c:pt idx="162">
                  <c:v>-6.5560472463743913E-2</c:v>
                </c:pt>
                <c:pt idx="163">
                  <c:v>-6.5515555544053444E-2</c:v>
                </c:pt>
                <c:pt idx="164">
                  <c:v>-6.4460007931327237E-2</c:v>
                </c:pt>
                <c:pt idx="166">
                  <c:v>-6.2360141935797433E-2</c:v>
                </c:pt>
                <c:pt idx="167">
                  <c:v>-6.0978946655315266E-2</c:v>
                </c:pt>
                <c:pt idx="168">
                  <c:v>-6.079927897655335E-2</c:v>
                </c:pt>
                <c:pt idx="169">
                  <c:v>-6.0529777458410497E-2</c:v>
                </c:pt>
                <c:pt idx="170">
                  <c:v>-5.7913366886440207E-2</c:v>
                </c:pt>
                <c:pt idx="171">
                  <c:v>-5.3949448723755608E-2</c:v>
                </c:pt>
                <c:pt idx="172">
                  <c:v>-5.3859614884374657E-2</c:v>
                </c:pt>
                <c:pt idx="173">
                  <c:v>-5.2893901111029401E-2</c:v>
                </c:pt>
                <c:pt idx="174">
                  <c:v>-5.2714233432267499E-2</c:v>
                </c:pt>
                <c:pt idx="175">
                  <c:v>-4.9996759790993633E-2</c:v>
                </c:pt>
                <c:pt idx="176">
                  <c:v>-4.9727258272850766E-2</c:v>
                </c:pt>
                <c:pt idx="177">
                  <c:v>-4.9727258272850766E-2</c:v>
                </c:pt>
                <c:pt idx="178">
                  <c:v>-4.6403406215755477E-2</c:v>
                </c:pt>
                <c:pt idx="180">
                  <c:v>-4.2147528075082777E-2</c:v>
                </c:pt>
                <c:pt idx="181">
                  <c:v>-4.1833109637249441E-2</c:v>
                </c:pt>
                <c:pt idx="182">
                  <c:v>-3.999151592993988E-2</c:v>
                </c:pt>
                <c:pt idx="183">
                  <c:v>-3.9632180572416062E-2</c:v>
                </c:pt>
                <c:pt idx="184">
                  <c:v>-3.9306532904660102E-2</c:v>
                </c:pt>
                <c:pt idx="185">
                  <c:v>-3.7745669945416033E-2</c:v>
                </c:pt>
                <c:pt idx="186">
                  <c:v>-3.4994508614374309E-2</c:v>
                </c:pt>
                <c:pt idx="187">
                  <c:v>-3.3489791804743332E-2</c:v>
                </c:pt>
                <c:pt idx="188">
                  <c:v>-3.1333779659600436E-2</c:v>
                </c:pt>
                <c:pt idx="189">
                  <c:v>-3.0951985842231383E-2</c:v>
                </c:pt>
                <c:pt idx="190">
                  <c:v>-3.089583969261829E-2</c:v>
                </c:pt>
                <c:pt idx="191">
                  <c:v>-3.0761088933546857E-2</c:v>
                </c:pt>
                <c:pt idx="193">
                  <c:v>-2.6999296909469409E-2</c:v>
                </c:pt>
                <c:pt idx="194">
                  <c:v>-2.6392918493647971E-2</c:v>
                </c:pt>
                <c:pt idx="195">
                  <c:v>-2.6392918493647971E-2</c:v>
                </c:pt>
                <c:pt idx="196">
                  <c:v>-2.6381689263725347E-2</c:v>
                </c:pt>
                <c:pt idx="197">
                  <c:v>-2.6348001573957489E-2</c:v>
                </c:pt>
                <c:pt idx="198">
                  <c:v>-2.5764081617981285E-2</c:v>
                </c:pt>
                <c:pt idx="199">
                  <c:v>-2.5741623158136051E-2</c:v>
                </c:pt>
                <c:pt idx="200">
                  <c:v>-2.5090327822624131E-2</c:v>
                </c:pt>
                <c:pt idx="201">
                  <c:v>-2.3181358735778854E-2</c:v>
                </c:pt>
                <c:pt idx="202">
                  <c:v>-1.8936709825028777E-2</c:v>
                </c:pt>
                <c:pt idx="203">
                  <c:v>-1.8577374467504973E-2</c:v>
                </c:pt>
                <c:pt idx="204">
                  <c:v>-1.7948537591838287E-2</c:v>
                </c:pt>
                <c:pt idx="205">
                  <c:v>-1.7297242256326367E-2</c:v>
                </c:pt>
                <c:pt idx="206">
                  <c:v>-1.7027740738183514E-2</c:v>
                </c:pt>
                <c:pt idx="207">
                  <c:v>-1.7027740738183514E-2</c:v>
                </c:pt>
                <c:pt idx="208">
                  <c:v>-1.5927276205766824E-2</c:v>
                </c:pt>
                <c:pt idx="209">
                  <c:v>-1.5478107008862055E-2</c:v>
                </c:pt>
                <c:pt idx="210">
                  <c:v>-1.5455648549016821E-2</c:v>
                </c:pt>
                <c:pt idx="211">
                  <c:v>-1.5455648549016821E-2</c:v>
                </c:pt>
                <c:pt idx="212">
                  <c:v>-1.5433190089171572E-2</c:v>
                </c:pt>
                <c:pt idx="214">
                  <c:v>-1.4871728593040617E-2</c:v>
                </c:pt>
                <c:pt idx="215">
                  <c:v>-1.4838040903272759E-2</c:v>
                </c:pt>
                <c:pt idx="216">
                  <c:v>-1.4377642476445365E-2</c:v>
                </c:pt>
                <c:pt idx="217">
                  <c:v>-1.4366413246522741E-2</c:v>
                </c:pt>
                <c:pt idx="218">
                  <c:v>-1.2760633367588189E-2</c:v>
                </c:pt>
                <c:pt idx="219">
                  <c:v>-1.2749404137665579E-2</c:v>
                </c:pt>
                <c:pt idx="220">
                  <c:v>-1.2457444159677478E-2</c:v>
                </c:pt>
                <c:pt idx="221">
                  <c:v>-1.2446214929754854E-2</c:v>
                </c:pt>
                <c:pt idx="222">
                  <c:v>-1.2423756469909619E-2</c:v>
                </c:pt>
                <c:pt idx="223">
                  <c:v>-1.2131796491921518E-2</c:v>
                </c:pt>
                <c:pt idx="224">
                  <c:v>-1.2120567261998894E-2</c:v>
                </c:pt>
                <c:pt idx="225">
                  <c:v>-1.2109338032076283E-2</c:v>
                </c:pt>
                <c:pt idx="226">
                  <c:v>-1.185106574385604E-2</c:v>
                </c:pt>
                <c:pt idx="229">
                  <c:v>-5.0124647209809081E-3</c:v>
                </c:pt>
                <c:pt idx="230">
                  <c:v>-4.3499401555463779E-3</c:v>
                </c:pt>
                <c:pt idx="231">
                  <c:v>-4.0579801775582763E-3</c:v>
                </c:pt>
                <c:pt idx="232">
                  <c:v>-4.0467509476356522E-3</c:v>
                </c:pt>
                <c:pt idx="233">
                  <c:v>-4.0848045270702044E-4</c:v>
                </c:pt>
                <c:pt idx="234">
                  <c:v>1.7812193822037345E-3</c:v>
                </c:pt>
                <c:pt idx="235">
                  <c:v>1.7924486121263586E-3</c:v>
                </c:pt>
                <c:pt idx="236">
                  <c:v>2.4212854877930373E-3</c:v>
                </c:pt>
                <c:pt idx="237">
                  <c:v>4.9254037605371281E-3</c:v>
                </c:pt>
                <c:pt idx="238">
                  <c:v>5.4307191070549973E-3</c:v>
                </c:pt>
                <c:pt idx="240">
                  <c:v>7.3172297340550266E-3</c:v>
                </c:pt>
                <c:pt idx="241">
                  <c:v>7.3284589639776507E-3</c:v>
                </c:pt>
                <c:pt idx="242">
                  <c:v>7.6428774018109866E-3</c:v>
                </c:pt>
                <c:pt idx="243">
                  <c:v>8.2717142774776653E-3</c:v>
                </c:pt>
                <c:pt idx="244">
                  <c:v>8.5524450255431428E-3</c:v>
                </c:pt>
                <c:pt idx="245">
                  <c:v>1.1135167907745575E-2</c:v>
                </c:pt>
                <c:pt idx="246">
                  <c:v>1.1438357115656293E-2</c:v>
                </c:pt>
                <c:pt idx="247">
                  <c:v>1.2987990844977752E-2</c:v>
                </c:pt>
                <c:pt idx="248">
                  <c:v>1.3976163078168242E-2</c:v>
                </c:pt>
                <c:pt idx="249">
                  <c:v>1.4762209172751589E-2</c:v>
                </c:pt>
                <c:pt idx="250">
                  <c:v>1.5065398380662315E-2</c:v>
                </c:pt>
                <c:pt idx="251">
                  <c:v>1.5391046048418268E-2</c:v>
                </c:pt>
                <c:pt idx="252">
                  <c:v>1.6951909007662344E-2</c:v>
                </c:pt>
                <c:pt idx="253">
                  <c:v>2.2824796257192213E-2</c:v>
                </c:pt>
                <c:pt idx="254">
                  <c:v>2.2824796257192213E-2</c:v>
                </c:pt>
                <c:pt idx="255">
                  <c:v>2.2847254717037455E-2</c:v>
                </c:pt>
                <c:pt idx="256">
                  <c:v>2.3116756235180315E-2</c:v>
                </c:pt>
                <c:pt idx="257">
                  <c:v>2.3127985465102936E-2</c:v>
                </c:pt>
                <c:pt idx="258">
                  <c:v>2.3127985465102936E-2</c:v>
                </c:pt>
                <c:pt idx="259">
                  <c:v>2.4060011548680333E-2</c:v>
                </c:pt>
                <c:pt idx="260">
                  <c:v>2.5014496092102968E-2</c:v>
                </c:pt>
                <c:pt idx="262">
                  <c:v>2.6620275971037523E-2</c:v>
                </c:pt>
                <c:pt idx="263">
                  <c:v>2.6631505200960141E-2</c:v>
                </c:pt>
                <c:pt idx="264">
                  <c:v>2.7215425156936344E-2</c:v>
                </c:pt>
                <c:pt idx="265">
                  <c:v>2.7226654386858961E-2</c:v>
                </c:pt>
                <c:pt idx="266">
                  <c:v>2.9618480360376863E-2</c:v>
                </c:pt>
                <c:pt idx="267">
                  <c:v>2.9932898798210202E-2</c:v>
                </c:pt>
                <c:pt idx="268">
                  <c:v>3.0561735673876881E-2</c:v>
                </c:pt>
                <c:pt idx="269">
                  <c:v>3.1504990987376899E-2</c:v>
                </c:pt>
                <c:pt idx="270">
                  <c:v>3.5760869128049592E-2</c:v>
                </c:pt>
                <c:pt idx="271">
                  <c:v>3.6389706003716271E-2</c:v>
                </c:pt>
                <c:pt idx="272">
                  <c:v>3.7703525904662721E-2</c:v>
                </c:pt>
                <c:pt idx="273">
                  <c:v>3.7849505893656779E-2</c:v>
                </c:pt>
                <c:pt idx="274">
                  <c:v>3.8624322758317502E-2</c:v>
                </c:pt>
                <c:pt idx="276">
                  <c:v>4.2094154804406855E-2</c:v>
                </c:pt>
                <c:pt idx="277">
                  <c:v>4.2105384034329472E-2</c:v>
                </c:pt>
                <c:pt idx="278">
                  <c:v>4.2745450139918768E-2</c:v>
                </c:pt>
                <c:pt idx="279">
                  <c:v>4.5283256102430718E-2</c:v>
                </c:pt>
                <c:pt idx="280">
                  <c:v>4.5429236091424768E-2</c:v>
                </c:pt>
                <c:pt idx="281">
                  <c:v>4.5440465321347392E-2</c:v>
                </c:pt>
                <c:pt idx="282">
                  <c:v>4.5743654529258111E-2</c:v>
                </c:pt>
                <c:pt idx="283">
                  <c:v>4.6058072967091447E-2</c:v>
                </c:pt>
                <c:pt idx="284">
                  <c:v>4.9550363473026035E-2</c:v>
                </c:pt>
                <c:pt idx="285">
                  <c:v>4.9819864991168895E-2</c:v>
                </c:pt>
                <c:pt idx="286">
                  <c:v>4.9831094221091519E-2</c:v>
                </c:pt>
                <c:pt idx="287">
                  <c:v>4.9853552680936754E-2</c:v>
                </c:pt>
                <c:pt idx="289">
                  <c:v>5.3188633967954674E-2</c:v>
                </c:pt>
                <c:pt idx="290">
                  <c:v>5.3312155497103483E-2</c:v>
                </c:pt>
                <c:pt idx="291">
                  <c:v>5.4120660051532071E-2</c:v>
                </c:pt>
                <c:pt idx="292">
                  <c:v>5.4401390799597556E-2</c:v>
                </c:pt>
                <c:pt idx="293">
                  <c:v>5.7893681305532144E-2</c:v>
                </c:pt>
                <c:pt idx="294">
                  <c:v>9.1918247971068484E-2</c:v>
                </c:pt>
                <c:pt idx="295">
                  <c:v>9.5848478443985211E-2</c:v>
                </c:pt>
                <c:pt idx="296">
                  <c:v>9.5859707673907835E-2</c:v>
                </c:pt>
                <c:pt idx="297">
                  <c:v>0.10375385630950917</c:v>
                </c:pt>
                <c:pt idx="298">
                  <c:v>0.10375385630950917</c:v>
                </c:pt>
                <c:pt idx="299">
                  <c:v>0.10388860706858059</c:v>
                </c:pt>
                <c:pt idx="300">
                  <c:v>0.10707770836660446</c:v>
                </c:pt>
                <c:pt idx="301">
                  <c:v>0.10708893759652709</c:v>
                </c:pt>
                <c:pt idx="302">
                  <c:v>0.17256657727531993</c:v>
                </c:pt>
                <c:pt idx="303">
                  <c:v>0.17740637537196885</c:v>
                </c:pt>
                <c:pt idx="304">
                  <c:v>0.18146012737403439</c:v>
                </c:pt>
                <c:pt idx="305">
                  <c:v>0.18736670231333211</c:v>
                </c:pt>
                <c:pt idx="306">
                  <c:v>0.18738916077317735</c:v>
                </c:pt>
                <c:pt idx="307">
                  <c:v>0.18738916077317735</c:v>
                </c:pt>
                <c:pt idx="308">
                  <c:v>0.18790570534961784</c:v>
                </c:pt>
                <c:pt idx="309">
                  <c:v>0.18800676841892142</c:v>
                </c:pt>
                <c:pt idx="310">
                  <c:v>0.1886468345245107</c:v>
                </c:pt>
                <c:pt idx="311">
                  <c:v>0.18865806375443334</c:v>
                </c:pt>
                <c:pt idx="312">
                  <c:v>0.19087022204918933</c:v>
                </c:pt>
                <c:pt idx="313">
                  <c:v>0.19133062047601671</c:v>
                </c:pt>
                <c:pt idx="314">
                  <c:v>0.19134184970593934</c:v>
                </c:pt>
                <c:pt idx="315">
                  <c:v>0.19135307893586195</c:v>
                </c:pt>
                <c:pt idx="316">
                  <c:v>0.19194822812176077</c:v>
                </c:pt>
                <c:pt idx="317">
                  <c:v>0.19194822812176077</c:v>
                </c:pt>
                <c:pt idx="318">
                  <c:v>0.19514855864970726</c:v>
                </c:pt>
                <c:pt idx="319">
                  <c:v>0.19846118147687994</c:v>
                </c:pt>
                <c:pt idx="320">
                  <c:v>0.20313254112468954</c:v>
                </c:pt>
                <c:pt idx="321">
                  <c:v>0.20339081341290979</c:v>
                </c:pt>
                <c:pt idx="322">
                  <c:v>0.20587247322580865</c:v>
                </c:pt>
                <c:pt idx="323">
                  <c:v>0.20587247322580865</c:v>
                </c:pt>
                <c:pt idx="324">
                  <c:v>0.2069617085283027</c:v>
                </c:pt>
                <c:pt idx="325">
                  <c:v>0.21015080982632658</c:v>
                </c:pt>
                <c:pt idx="326">
                  <c:v>0.21045399903423731</c:v>
                </c:pt>
                <c:pt idx="327">
                  <c:v>0.21045399903423731</c:v>
                </c:pt>
                <c:pt idx="328">
                  <c:v>0.21045399903423731</c:v>
                </c:pt>
                <c:pt idx="329">
                  <c:v>0.21472110640483261</c:v>
                </c:pt>
                <c:pt idx="330">
                  <c:v>0.21474356486467785</c:v>
                </c:pt>
                <c:pt idx="331">
                  <c:v>0.21725891236734457</c:v>
                </c:pt>
                <c:pt idx="332">
                  <c:v>0.21930263221326127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A4D-4174-9BEC-A8C7572D0F97}"/>
            </c:ext>
          </c:extLst>
        </c:ser>
        <c:ser>
          <c:idx val="8"/>
          <c:order val="8"/>
          <c:tx>
            <c:strRef>
              <c:f>A!$U$20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A!$F$21:$F$996</c:f>
              <c:numCache>
                <c:formatCode>General</c:formatCode>
                <c:ptCount val="976"/>
                <c:pt idx="0">
                  <c:v>-12419</c:v>
                </c:pt>
                <c:pt idx="1">
                  <c:v>-12283</c:v>
                </c:pt>
                <c:pt idx="2">
                  <c:v>-12270.5</c:v>
                </c:pt>
                <c:pt idx="3">
                  <c:v>-12257</c:v>
                </c:pt>
                <c:pt idx="4">
                  <c:v>-12166</c:v>
                </c:pt>
                <c:pt idx="5">
                  <c:v>-12148</c:v>
                </c:pt>
                <c:pt idx="6">
                  <c:v>-12094.5</c:v>
                </c:pt>
                <c:pt idx="7">
                  <c:v>-11932.5</c:v>
                </c:pt>
                <c:pt idx="8">
                  <c:v>-11928</c:v>
                </c:pt>
                <c:pt idx="9">
                  <c:v>-11735</c:v>
                </c:pt>
                <c:pt idx="10">
                  <c:v>-11728</c:v>
                </c:pt>
                <c:pt idx="11">
                  <c:v>-11662.5</c:v>
                </c:pt>
                <c:pt idx="12">
                  <c:v>-11645</c:v>
                </c:pt>
                <c:pt idx="13">
                  <c:v>-11645</c:v>
                </c:pt>
                <c:pt idx="14">
                  <c:v>-11635.5</c:v>
                </c:pt>
                <c:pt idx="15">
                  <c:v>-11629</c:v>
                </c:pt>
                <c:pt idx="16">
                  <c:v>-11615.5</c:v>
                </c:pt>
                <c:pt idx="17">
                  <c:v>-11594.5</c:v>
                </c:pt>
                <c:pt idx="18">
                  <c:v>-11584</c:v>
                </c:pt>
                <c:pt idx="19">
                  <c:v>-11574.5</c:v>
                </c:pt>
                <c:pt idx="20">
                  <c:v>-11561</c:v>
                </c:pt>
                <c:pt idx="21">
                  <c:v>-11559.5</c:v>
                </c:pt>
                <c:pt idx="22">
                  <c:v>-11490</c:v>
                </c:pt>
                <c:pt idx="23">
                  <c:v>-11251</c:v>
                </c:pt>
                <c:pt idx="24">
                  <c:v>-11229.5</c:v>
                </c:pt>
                <c:pt idx="25">
                  <c:v>-10924</c:v>
                </c:pt>
                <c:pt idx="26">
                  <c:v>-10911</c:v>
                </c:pt>
                <c:pt idx="27">
                  <c:v>-10735.5</c:v>
                </c:pt>
                <c:pt idx="28">
                  <c:v>-10614.5</c:v>
                </c:pt>
                <c:pt idx="29">
                  <c:v>-10431</c:v>
                </c:pt>
                <c:pt idx="30">
                  <c:v>-10417</c:v>
                </c:pt>
                <c:pt idx="31">
                  <c:v>-10411.5</c:v>
                </c:pt>
                <c:pt idx="32">
                  <c:v>-10397.5</c:v>
                </c:pt>
                <c:pt idx="33">
                  <c:v>-10377</c:v>
                </c:pt>
                <c:pt idx="34">
                  <c:v>-10369</c:v>
                </c:pt>
                <c:pt idx="35">
                  <c:v>-10236</c:v>
                </c:pt>
                <c:pt idx="36">
                  <c:v>-10235.5</c:v>
                </c:pt>
                <c:pt idx="37">
                  <c:v>-10235</c:v>
                </c:pt>
                <c:pt idx="38">
                  <c:v>-10214.5</c:v>
                </c:pt>
                <c:pt idx="39">
                  <c:v>-10079.5</c:v>
                </c:pt>
                <c:pt idx="40">
                  <c:v>-10018.5</c:v>
                </c:pt>
                <c:pt idx="41">
                  <c:v>-9910.5</c:v>
                </c:pt>
                <c:pt idx="42">
                  <c:v>-9855.5</c:v>
                </c:pt>
                <c:pt idx="43">
                  <c:v>-9791</c:v>
                </c:pt>
                <c:pt idx="44">
                  <c:v>-9629</c:v>
                </c:pt>
                <c:pt idx="45">
                  <c:v>-9572.5</c:v>
                </c:pt>
                <c:pt idx="46">
                  <c:v>-9227</c:v>
                </c:pt>
                <c:pt idx="47">
                  <c:v>-9107</c:v>
                </c:pt>
                <c:pt idx="48">
                  <c:v>-9047</c:v>
                </c:pt>
                <c:pt idx="49">
                  <c:v>-9024</c:v>
                </c:pt>
                <c:pt idx="50">
                  <c:v>-8918</c:v>
                </c:pt>
                <c:pt idx="51">
                  <c:v>-8917.5</c:v>
                </c:pt>
                <c:pt idx="52">
                  <c:v>-8890.5</c:v>
                </c:pt>
                <c:pt idx="53">
                  <c:v>-8849</c:v>
                </c:pt>
                <c:pt idx="54">
                  <c:v>-8701.5</c:v>
                </c:pt>
                <c:pt idx="55">
                  <c:v>-8687</c:v>
                </c:pt>
                <c:pt idx="56">
                  <c:v>-8539</c:v>
                </c:pt>
                <c:pt idx="57">
                  <c:v>-8532</c:v>
                </c:pt>
                <c:pt idx="58">
                  <c:v>-8411</c:v>
                </c:pt>
                <c:pt idx="59">
                  <c:v>-8368.5</c:v>
                </c:pt>
                <c:pt idx="60">
                  <c:v>-8368.5</c:v>
                </c:pt>
                <c:pt idx="61">
                  <c:v>-8296</c:v>
                </c:pt>
                <c:pt idx="62">
                  <c:v>-8228</c:v>
                </c:pt>
                <c:pt idx="63">
                  <c:v>-8228</c:v>
                </c:pt>
                <c:pt idx="64">
                  <c:v>-8227.5</c:v>
                </c:pt>
                <c:pt idx="65">
                  <c:v>-8227.5</c:v>
                </c:pt>
                <c:pt idx="66">
                  <c:v>-8227.5</c:v>
                </c:pt>
                <c:pt idx="67">
                  <c:v>-8227</c:v>
                </c:pt>
                <c:pt idx="68">
                  <c:v>-8227</c:v>
                </c:pt>
                <c:pt idx="69">
                  <c:v>-8215</c:v>
                </c:pt>
                <c:pt idx="70">
                  <c:v>-8215</c:v>
                </c:pt>
                <c:pt idx="71">
                  <c:v>-8207</c:v>
                </c:pt>
                <c:pt idx="72">
                  <c:v>-8187</c:v>
                </c:pt>
                <c:pt idx="73">
                  <c:v>-8187</c:v>
                </c:pt>
                <c:pt idx="74">
                  <c:v>-8173</c:v>
                </c:pt>
                <c:pt idx="75">
                  <c:v>-8173</c:v>
                </c:pt>
                <c:pt idx="76">
                  <c:v>-8173</c:v>
                </c:pt>
                <c:pt idx="77">
                  <c:v>-8159</c:v>
                </c:pt>
                <c:pt idx="78">
                  <c:v>-8159</c:v>
                </c:pt>
                <c:pt idx="79">
                  <c:v>-8159</c:v>
                </c:pt>
                <c:pt idx="80">
                  <c:v>-8063</c:v>
                </c:pt>
                <c:pt idx="81">
                  <c:v>-8044.5</c:v>
                </c:pt>
                <c:pt idx="82">
                  <c:v>-8038.5</c:v>
                </c:pt>
                <c:pt idx="83">
                  <c:v>-8038.5</c:v>
                </c:pt>
                <c:pt idx="84">
                  <c:v>-7996.5</c:v>
                </c:pt>
                <c:pt idx="85">
                  <c:v>-7896</c:v>
                </c:pt>
                <c:pt idx="86">
                  <c:v>-7890</c:v>
                </c:pt>
                <c:pt idx="87">
                  <c:v>-7869.5</c:v>
                </c:pt>
                <c:pt idx="88">
                  <c:v>-7869.5</c:v>
                </c:pt>
                <c:pt idx="89">
                  <c:v>-7680.5</c:v>
                </c:pt>
                <c:pt idx="90">
                  <c:v>-7645</c:v>
                </c:pt>
                <c:pt idx="91">
                  <c:v>-7544.5</c:v>
                </c:pt>
                <c:pt idx="92">
                  <c:v>-7524</c:v>
                </c:pt>
                <c:pt idx="93">
                  <c:v>-7510.5</c:v>
                </c:pt>
                <c:pt idx="94">
                  <c:v>-7462</c:v>
                </c:pt>
                <c:pt idx="95">
                  <c:v>-7399</c:v>
                </c:pt>
                <c:pt idx="96">
                  <c:v>-7389.5</c:v>
                </c:pt>
                <c:pt idx="97">
                  <c:v>-7336</c:v>
                </c:pt>
                <c:pt idx="98">
                  <c:v>-7260</c:v>
                </c:pt>
                <c:pt idx="99">
                  <c:v>-7181</c:v>
                </c:pt>
                <c:pt idx="100">
                  <c:v>-7040</c:v>
                </c:pt>
                <c:pt idx="101">
                  <c:v>-7032</c:v>
                </c:pt>
                <c:pt idx="102">
                  <c:v>-7013</c:v>
                </c:pt>
                <c:pt idx="103">
                  <c:v>-7013</c:v>
                </c:pt>
                <c:pt idx="104">
                  <c:v>-7005</c:v>
                </c:pt>
                <c:pt idx="105">
                  <c:v>-6983.5</c:v>
                </c:pt>
                <c:pt idx="106">
                  <c:v>-6982</c:v>
                </c:pt>
                <c:pt idx="107">
                  <c:v>-6969.5</c:v>
                </c:pt>
                <c:pt idx="108">
                  <c:v>-6963</c:v>
                </c:pt>
                <c:pt idx="109">
                  <c:v>-6822</c:v>
                </c:pt>
                <c:pt idx="110">
                  <c:v>-6810</c:v>
                </c:pt>
                <c:pt idx="111">
                  <c:v>-6794</c:v>
                </c:pt>
                <c:pt idx="112">
                  <c:v>-6667</c:v>
                </c:pt>
                <c:pt idx="113">
                  <c:v>-6641</c:v>
                </c:pt>
                <c:pt idx="114">
                  <c:v>-6519</c:v>
                </c:pt>
                <c:pt idx="115">
                  <c:v>-6519</c:v>
                </c:pt>
                <c:pt idx="116">
                  <c:v>-6362</c:v>
                </c:pt>
                <c:pt idx="117">
                  <c:v>-6343</c:v>
                </c:pt>
                <c:pt idx="118">
                  <c:v>-6343</c:v>
                </c:pt>
                <c:pt idx="119">
                  <c:v>-6203</c:v>
                </c:pt>
                <c:pt idx="120">
                  <c:v>-6190</c:v>
                </c:pt>
                <c:pt idx="121">
                  <c:v>-6189.5</c:v>
                </c:pt>
                <c:pt idx="122">
                  <c:v>-6189</c:v>
                </c:pt>
                <c:pt idx="123">
                  <c:v>-6188</c:v>
                </c:pt>
                <c:pt idx="124">
                  <c:v>-6187.5</c:v>
                </c:pt>
                <c:pt idx="125">
                  <c:v>-6185.5</c:v>
                </c:pt>
                <c:pt idx="126">
                  <c:v>-6174</c:v>
                </c:pt>
                <c:pt idx="127">
                  <c:v>-6124</c:v>
                </c:pt>
                <c:pt idx="128">
                  <c:v>-6118</c:v>
                </c:pt>
                <c:pt idx="129">
                  <c:v>-6097</c:v>
                </c:pt>
                <c:pt idx="130">
                  <c:v>-6019</c:v>
                </c:pt>
                <c:pt idx="131">
                  <c:v>-6012</c:v>
                </c:pt>
                <c:pt idx="132">
                  <c:v>-6005</c:v>
                </c:pt>
                <c:pt idx="133">
                  <c:v>-6005</c:v>
                </c:pt>
                <c:pt idx="134">
                  <c:v>-5999</c:v>
                </c:pt>
                <c:pt idx="135">
                  <c:v>-5998.5</c:v>
                </c:pt>
                <c:pt idx="136">
                  <c:v>-5998</c:v>
                </c:pt>
                <c:pt idx="137">
                  <c:v>-5997.5</c:v>
                </c:pt>
                <c:pt idx="138">
                  <c:v>-5978</c:v>
                </c:pt>
                <c:pt idx="139">
                  <c:v>-5858</c:v>
                </c:pt>
                <c:pt idx="140">
                  <c:v>-5857.5</c:v>
                </c:pt>
                <c:pt idx="141">
                  <c:v>-5845.5</c:v>
                </c:pt>
                <c:pt idx="142">
                  <c:v>-5844.5</c:v>
                </c:pt>
                <c:pt idx="143">
                  <c:v>-5844</c:v>
                </c:pt>
                <c:pt idx="144">
                  <c:v>-5820.5</c:v>
                </c:pt>
                <c:pt idx="145">
                  <c:v>-5820</c:v>
                </c:pt>
                <c:pt idx="146">
                  <c:v>-5787</c:v>
                </c:pt>
                <c:pt idx="147">
                  <c:v>-5720</c:v>
                </c:pt>
                <c:pt idx="148">
                  <c:v>-5675</c:v>
                </c:pt>
                <c:pt idx="149">
                  <c:v>-5668</c:v>
                </c:pt>
                <c:pt idx="150">
                  <c:v>-5660.5</c:v>
                </c:pt>
                <c:pt idx="151">
                  <c:v>-5655</c:v>
                </c:pt>
                <c:pt idx="152">
                  <c:v>-5644.5</c:v>
                </c:pt>
                <c:pt idx="153">
                  <c:v>-5569.5</c:v>
                </c:pt>
                <c:pt idx="154">
                  <c:v>-5489.5</c:v>
                </c:pt>
                <c:pt idx="155">
                  <c:v>-5978</c:v>
                </c:pt>
                <c:pt idx="156">
                  <c:v>-5489.5</c:v>
                </c:pt>
                <c:pt idx="157">
                  <c:v>-5469</c:v>
                </c:pt>
                <c:pt idx="158">
                  <c:v>-5468</c:v>
                </c:pt>
                <c:pt idx="159">
                  <c:v>-5429</c:v>
                </c:pt>
                <c:pt idx="160">
                  <c:v>-5427</c:v>
                </c:pt>
                <c:pt idx="161">
                  <c:v>-5347.5</c:v>
                </c:pt>
                <c:pt idx="162">
                  <c:v>-5329</c:v>
                </c:pt>
                <c:pt idx="163">
                  <c:v>-5327</c:v>
                </c:pt>
                <c:pt idx="164">
                  <c:v>-5280</c:v>
                </c:pt>
                <c:pt idx="165">
                  <c:v>-5274</c:v>
                </c:pt>
                <c:pt idx="166">
                  <c:v>-5186.5</c:v>
                </c:pt>
                <c:pt idx="167">
                  <c:v>-5125</c:v>
                </c:pt>
                <c:pt idx="168">
                  <c:v>-5117</c:v>
                </c:pt>
                <c:pt idx="169">
                  <c:v>-5105</c:v>
                </c:pt>
                <c:pt idx="170">
                  <c:v>-4988.5</c:v>
                </c:pt>
                <c:pt idx="171">
                  <c:v>-4812</c:v>
                </c:pt>
                <c:pt idx="172">
                  <c:v>-4808</c:v>
                </c:pt>
                <c:pt idx="173">
                  <c:v>-4765</c:v>
                </c:pt>
                <c:pt idx="174">
                  <c:v>-4757</c:v>
                </c:pt>
                <c:pt idx="175">
                  <c:v>-4636</c:v>
                </c:pt>
                <c:pt idx="176">
                  <c:v>-4624</c:v>
                </c:pt>
                <c:pt idx="177">
                  <c:v>-4624</c:v>
                </c:pt>
                <c:pt idx="178">
                  <c:v>-4476</c:v>
                </c:pt>
                <c:pt idx="179">
                  <c:v>-4455</c:v>
                </c:pt>
                <c:pt idx="180">
                  <c:v>-4286.5</c:v>
                </c:pt>
                <c:pt idx="181">
                  <c:v>-4272.5</c:v>
                </c:pt>
                <c:pt idx="182">
                  <c:v>-4190.5</c:v>
                </c:pt>
                <c:pt idx="183">
                  <c:v>-4174.5</c:v>
                </c:pt>
                <c:pt idx="184">
                  <c:v>-4160</c:v>
                </c:pt>
                <c:pt idx="185">
                  <c:v>-4090.5</c:v>
                </c:pt>
                <c:pt idx="186">
                  <c:v>-3968</c:v>
                </c:pt>
                <c:pt idx="187">
                  <c:v>-3901</c:v>
                </c:pt>
                <c:pt idx="188">
                  <c:v>-3805</c:v>
                </c:pt>
                <c:pt idx="189">
                  <c:v>-3788</c:v>
                </c:pt>
                <c:pt idx="190">
                  <c:v>-3785.5</c:v>
                </c:pt>
                <c:pt idx="191">
                  <c:v>-3779.5</c:v>
                </c:pt>
                <c:pt idx="192">
                  <c:v>-3683</c:v>
                </c:pt>
                <c:pt idx="193">
                  <c:v>-3612</c:v>
                </c:pt>
                <c:pt idx="194">
                  <c:v>-3585</c:v>
                </c:pt>
                <c:pt idx="195">
                  <c:v>-3585</c:v>
                </c:pt>
                <c:pt idx="196">
                  <c:v>-3584.5</c:v>
                </c:pt>
                <c:pt idx="197">
                  <c:v>-3583</c:v>
                </c:pt>
                <c:pt idx="198">
                  <c:v>-3557</c:v>
                </c:pt>
                <c:pt idx="199">
                  <c:v>-3556</c:v>
                </c:pt>
                <c:pt idx="200">
                  <c:v>-3527</c:v>
                </c:pt>
                <c:pt idx="201">
                  <c:v>-3442</c:v>
                </c:pt>
                <c:pt idx="202">
                  <c:v>-3253</c:v>
                </c:pt>
                <c:pt idx="203">
                  <c:v>-3237</c:v>
                </c:pt>
                <c:pt idx="204">
                  <c:v>-3209</c:v>
                </c:pt>
                <c:pt idx="205">
                  <c:v>-3180</c:v>
                </c:pt>
                <c:pt idx="206">
                  <c:v>-3168</c:v>
                </c:pt>
                <c:pt idx="207">
                  <c:v>-3168</c:v>
                </c:pt>
                <c:pt idx="208">
                  <c:v>-3119</c:v>
                </c:pt>
                <c:pt idx="209">
                  <c:v>-3099</c:v>
                </c:pt>
                <c:pt idx="210">
                  <c:v>-3098</c:v>
                </c:pt>
                <c:pt idx="211">
                  <c:v>-3098</c:v>
                </c:pt>
                <c:pt idx="212">
                  <c:v>-3097</c:v>
                </c:pt>
                <c:pt idx="213">
                  <c:v>-3073</c:v>
                </c:pt>
                <c:pt idx="214">
                  <c:v>-3072</c:v>
                </c:pt>
                <c:pt idx="215">
                  <c:v>-3070.5</c:v>
                </c:pt>
                <c:pt idx="216">
                  <c:v>-3050</c:v>
                </c:pt>
                <c:pt idx="217">
                  <c:v>-3049.5</c:v>
                </c:pt>
                <c:pt idx="218">
                  <c:v>-2978</c:v>
                </c:pt>
                <c:pt idx="219">
                  <c:v>-2977.5</c:v>
                </c:pt>
                <c:pt idx="220">
                  <c:v>-2964.5</c:v>
                </c:pt>
                <c:pt idx="221">
                  <c:v>-2964</c:v>
                </c:pt>
                <c:pt idx="222">
                  <c:v>-2963</c:v>
                </c:pt>
                <c:pt idx="223">
                  <c:v>-2950</c:v>
                </c:pt>
                <c:pt idx="224">
                  <c:v>-2949.5</c:v>
                </c:pt>
                <c:pt idx="225">
                  <c:v>-2949</c:v>
                </c:pt>
                <c:pt idx="226">
                  <c:v>-2937.5</c:v>
                </c:pt>
                <c:pt idx="227">
                  <c:v>-2881</c:v>
                </c:pt>
                <c:pt idx="228">
                  <c:v>-2880.5</c:v>
                </c:pt>
                <c:pt idx="229">
                  <c:v>-2633</c:v>
                </c:pt>
                <c:pt idx="230">
                  <c:v>-2603.5</c:v>
                </c:pt>
                <c:pt idx="231">
                  <c:v>-2590.5</c:v>
                </c:pt>
                <c:pt idx="232">
                  <c:v>-2590</c:v>
                </c:pt>
                <c:pt idx="233">
                  <c:v>-2428</c:v>
                </c:pt>
                <c:pt idx="234">
                  <c:v>-2330.5</c:v>
                </c:pt>
                <c:pt idx="235">
                  <c:v>-2330</c:v>
                </c:pt>
                <c:pt idx="236">
                  <c:v>-2302</c:v>
                </c:pt>
                <c:pt idx="237">
                  <c:v>-2190.5</c:v>
                </c:pt>
                <c:pt idx="238">
                  <c:v>-2168</c:v>
                </c:pt>
                <c:pt idx="239">
                  <c:v>-2121</c:v>
                </c:pt>
                <c:pt idx="240">
                  <c:v>-2084</c:v>
                </c:pt>
                <c:pt idx="241">
                  <c:v>-2083.5</c:v>
                </c:pt>
                <c:pt idx="242">
                  <c:v>-2069.5</c:v>
                </c:pt>
                <c:pt idx="243">
                  <c:v>-2041.5</c:v>
                </c:pt>
                <c:pt idx="244">
                  <c:v>-2029</c:v>
                </c:pt>
                <c:pt idx="245">
                  <c:v>-1914</c:v>
                </c:pt>
                <c:pt idx="246">
                  <c:v>-1900.5</c:v>
                </c:pt>
                <c:pt idx="247">
                  <c:v>-1831.5</c:v>
                </c:pt>
                <c:pt idx="248">
                  <c:v>-1787.5</c:v>
                </c:pt>
                <c:pt idx="249">
                  <c:v>-1752.5</c:v>
                </c:pt>
                <c:pt idx="250">
                  <c:v>-1739</c:v>
                </c:pt>
                <c:pt idx="251">
                  <c:v>-1724.5</c:v>
                </c:pt>
                <c:pt idx="252">
                  <c:v>-1655</c:v>
                </c:pt>
                <c:pt idx="253">
                  <c:v>-1393.5</c:v>
                </c:pt>
                <c:pt idx="254">
                  <c:v>-1393.5</c:v>
                </c:pt>
                <c:pt idx="255">
                  <c:v>-1392.5</c:v>
                </c:pt>
                <c:pt idx="256">
                  <c:v>-1380.5</c:v>
                </c:pt>
                <c:pt idx="257">
                  <c:v>-1380</c:v>
                </c:pt>
                <c:pt idx="258">
                  <c:v>-1380</c:v>
                </c:pt>
                <c:pt idx="259">
                  <c:v>-1338.5</c:v>
                </c:pt>
                <c:pt idx="260">
                  <c:v>-1296</c:v>
                </c:pt>
                <c:pt idx="261">
                  <c:v>-1252</c:v>
                </c:pt>
                <c:pt idx="262">
                  <c:v>-1224.5</c:v>
                </c:pt>
                <c:pt idx="263">
                  <c:v>-1224</c:v>
                </c:pt>
                <c:pt idx="264">
                  <c:v>-1198</c:v>
                </c:pt>
                <c:pt idx="265">
                  <c:v>-1197.5</c:v>
                </c:pt>
                <c:pt idx="266">
                  <c:v>-1091</c:v>
                </c:pt>
                <c:pt idx="267">
                  <c:v>-1077</c:v>
                </c:pt>
                <c:pt idx="268">
                  <c:v>-1049</c:v>
                </c:pt>
                <c:pt idx="269">
                  <c:v>-1007</c:v>
                </c:pt>
                <c:pt idx="270">
                  <c:v>-817.5</c:v>
                </c:pt>
                <c:pt idx="271">
                  <c:v>-789.5</c:v>
                </c:pt>
                <c:pt idx="272">
                  <c:v>-731</c:v>
                </c:pt>
                <c:pt idx="273">
                  <c:v>-724.5</c:v>
                </c:pt>
                <c:pt idx="274">
                  <c:v>-690</c:v>
                </c:pt>
                <c:pt idx="275">
                  <c:v>-556</c:v>
                </c:pt>
                <c:pt idx="276">
                  <c:v>-535.5</c:v>
                </c:pt>
                <c:pt idx="277">
                  <c:v>-535</c:v>
                </c:pt>
                <c:pt idx="278">
                  <c:v>-506.5</c:v>
                </c:pt>
                <c:pt idx="279">
                  <c:v>-393.5</c:v>
                </c:pt>
                <c:pt idx="280">
                  <c:v>-387</c:v>
                </c:pt>
                <c:pt idx="281">
                  <c:v>-386.5</c:v>
                </c:pt>
                <c:pt idx="282">
                  <c:v>-373</c:v>
                </c:pt>
                <c:pt idx="283">
                  <c:v>-359</c:v>
                </c:pt>
                <c:pt idx="284">
                  <c:v>-203.5</c:v>
                </c:pt>
                <c:pt idx="285">
                  <c:v>-191.5</c:v>
                </c:pt>
                <c:pt idx="286">
                  <c:v>-191</c:v>
                </c:pt>
                <c:pt idx="287">
                  <c:v>-190</c:v>
                </c:pt>
                <c:pt idx="288">
                  <c:v>-75</c:v>
                </c:pt>
                <c:pt idx="289">
                  <c:v>-41.5</c:v>
                </c:pt>
                <c:pt idx="290">
                  <c:v>-36</c:v>
                </c:pt>
                <c:pt idx="291">
                  <c:v>0</c:v>
                </c:pt>
                <c:pt idx="292">
                  <c:v>12.5</c:v>
                </c:pt>
                <c:pt idx="293">
                  <c:v>168</c:v>
                </c:pt>
                <c:pt idx="294">
                  <c:v>1683</c:v>
                </c:pt>
                <c:pt idx="295">
                  <c:v>1858</c:v>
                </c:pt>
                <c:pt idx="296">
                  <c:v>1858.5</c:v>
                </c:pt>
                <c:pt idx="297">
                  <c:v>2210</c:v>
                </c:pt>
                <c:pt idx="298">
                  <c:v>2210</c:v>
                </c:pt>
                <c:pt idx="299">
                  <c:v>2216</c:v>
                </c:pt>
                <c:pt idx="300">
                  <c:v>2358</c:v>
                </c:pt>
                <c:pt idx="301">
                  <c:v>2358.5</c:v>
                </c:pt>
                <c:pt idx="302">
                  <c:v>5274</c:v>
                </c:pt>
                <c:pt idx="303">
                  <c:v>5489.5</c:v>
                </c:pt>
                <c:pt idx="304">
                  <c:v>5670</c:v>
                </c:pt>
                <c:pt idx="305">
                  <c:v>5933</c:v>
                </c:pt>
                <c:pt idx="306">
                  <c:v>5934</c:v>
                </c:pt>
                <c:pt idx="307">
                  <c:v>5934</c:v>
                </c:pt>
                <c:pt idx="308">
                  <c:v>5957</c:v>
                </c:pt>
                <c:pt idx="309">
                  <c:v>5961.5</c:v>
                </c:pt>
                <c:pt idx="310">
                  <c:v>5990</c:v>
                </c:pt>
                <c:pt idx="311">
                  <c:v>5990.5</c:v>
                </c:pt>
                <c:pt idx="312">
                  <c:v>6089</c:v>
                </c:pt>
                <c:pt idx="313">
                  <c:v>6109.5</c:v>
                </c:pt>
                <c:pt idx="314">
                  <c:v>6110</c:v>
                </c:pt>
                <c:pt idx="315">
                  <c:v>6110.5</c:v>
                </c:pt>
                <c:pt idx="316">
                  <c:v>6137</c:v>
                </c:pt>
                <c:pt idx="317">
                  <c:v>6137</c:v>
                </c:pt>
                <c:pt idx="318">
                  <c:v>6279.5</c:v>
                </c:pt>
                <c:pt idx="319">
                  <c:v>6427</c:v>
                </c:pt>
                <c:pt idx="320">
                  <c:v>6635</c:v>
                </c:pt>
                <c:pt idx="321">
                  <c:v>6646.5</c:v>
                </c:pt>
                <c:pt idx="322">
                  <c:v>6757</c:v>
                </c:pt>
                <c:pt idx="323">
                  <c:v>6757</c:v>
                </c:pt>
                <c:pt idx="324">
                  <c:v>6805.5</c:v>
                </c:pt>
                <c:pt idx="325">
                  <c:v>6947.5</c:v>
                </c:pt>
                <c:pt idx="326">
                  <c:v>6961</c:v>
                </c:pt>
                <c:pt idx="327">
                  <c:v>6961</c:v>
                </c:pt>
                <c:pt idx="328">
                  <c:v>6961</c:v>
                </c:pt>
                <c:pt idx="329">
                  <c:v>7151</c:v>
                </c:pt>
                <c:pt idx="330">
                  <c:v>7152</c:v>
                </c:pt>
                <c:pt idx="331">
                  <c:v>7264</c:v>
                </c:pt>
                <c:pt idx="332">
                  <c:v>7355</c:v>
                </c:pt>
              </c:numCache>
            </c:numRef>
          </c:xVal>
          <c:yVal>
            <c:numRef>
              <c:f>A!$U$21:$U$996</c:f>
              <c:numCache>
                <c:formatCode>General</c:formatCode>
                <c:ptCount val="976"/>
                <c:pt idx="304">
                  <c:v>0.52608999999938533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A4D-4174-9BEC-A8C7572D0F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4827568"/>
        <c:axId val="1"/>
      </c:scatterChart>
      <c:valAx>
        <c:axId val="514827568"/>
        <c:scaling>
          <c:orientation val="minMax"/>
          <c:min val="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2521805129771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25"/>
          <c:min val="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48275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124411144891216"/>
          <c:y val="0.9204921861831491"/>
          <c:w val="0.75121214048567031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QQ Cas - O-C Diagr.</a:t>
            </a:r>
          </a:p>
        </c:rich>
      </c:tx>
      <c:layout>
        <c:manualLayout>
          <c:xMode val="edge"/>
          <c:yMode val="edge"/>
          <c:x val="0.37580645161290321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64516129032258"/>
          <c:y val="0.14634168126798494"/>
          <c:w val="0.81612903225806455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A!$F$21:$F$996</c:f>
              <c:numCache>
                <c:formatCode>General</c:formatCode>
                <c:ptCount val="976"/>
                <c:pt idx="0">
                  <c:v>-12419</c:v>
                </c:pt>
                <c:pt idx="1">
                  <c:v>-12283</c:v>
                </c:pt>
                <c:pt idx="2">
                  <c:v>-12270.5</c:v>
                </c:pt>
                <c:pt idx="3">
                  <c:v>-12257</c:v>
                </c:pt>
                <c:pt idx="4">
                  <c:v>-12166</c:v>
                </c:pt>
                <c:pt idx="5">
                  <c:v>-12148</c:v>
                </c:pt>
                <c:pt idx="6">
                  <c:v>-12094.5</c:v>
                </c:pt>
                <c:pt idx="7">
                  <c:v>-11932.5</c:v>
                </c:pt>
                <c:pt idx="8">
                  <c:v>-11928</c:v>
                </c:pt>
                <c:pt idx="9">
                  <c:v>-11735</c:v>
                </c:pt>
                <c:pt idx="10">
                  <c:v>-11728</c:v>
                </c:pt>
                <c:pt idx="11">
                  <c:v>-11662.5</c:v>
                </c:pt>
                <c:pt idx="12">
                  <c:v>-11645</c:v>
                </c:pt>
                <c:pt idx="13">
                  <c:v>-11645</c:v>
                </c:pt>
                <c:pt idx="14">
                  <c:v>-11635.5</c:v>
                </c:pt>
                <c:pt idx="15">
                  <c:v>-11629</c:v>
                </c:pt>
                <c:pt idx="16">
                  <c:v>-11615.5</c:v>
                </c:pt>
                <c:pt idx="17">
                  <c:v>-11594.5</c:v>
                </c:pt>
                <c:pt idx="18">
                  <c:v>-11584</c:v>
                </c:pt>
                <c:pt idx="19">
                  <c:v>-11574.5</c:v>
                </c:pt>
                <c:pt idx="20">
                  <c:v>-11561</c:v>
                </c:pt>
                <c:pt idx="21">
                  <c:v>-11559.5</c:v>
                </c:pt>
                <c:pt idx="22">
                  <c:v>-11490</c:v>
                </c:pt>
                <c:pt idx="23">
                  <c:v>-11251</c:v>
                </c:pt>
                <c:pt idx="24">
                  <c:v>-11229.5</c:v>
                </c:pt>
                <c:pt idx="25">
                  <c:v>-10924</c:v>
                </c:pt>
                <c:pt idx="26">
                  <c:v>-10911</c:v>
                </c:pt>
                <c:pt idx="27">
                  <c:v>-10735.5</c:v>
                </c:pt>
                <c:pt idx="28">
                  <c:v>-10614.5</c:v>
                </c:pt>
                <c:pt idx="29">
                  <c:v>-10431</c:v>
                </c:pt>
                <c:pt idx="30">
                  <c:v>-10417</c:v>
                </c:pt>
                <c:pt idx="31">
                  <c:v>-10411.5</c:v>
                </c:pt>
                <c:pt idx="32">
                  <c:v>-10397.5</c:v>
                </c:pt>
                <c:pt idx="33">
                  <c:v>-10377</c:v>
                </c:pt>
                <c:pt idx="34">
                  <c:v>-10369</c:v>
                </c:pt>
                <c:pt idx="35">
                  <c:v>-10236</c:v>
                </c:pt>
                <c:pt idx="36">
                  <c:v>-10235.5</c:v>
                </c:pt>
                <c:pt idx="37">
                  <c:v>-10235</c:v>
                </c:pt>
                <c:pt idx="38">
                  <c:v>-10214.5</c:v>
                </c:pt>
                <c:pt idx="39">
                  <c:v>-10079.5</c:v>
                </c:pt>
                <c:pt idx="40">
                  <c:v>-10018.5</c:v>
                </c:pt>
                <c:pt idx="41">
                  <c:v>-9910.5</c:v>
                </c:pt>
                <c:pt idx="42">
                  <c:v>-9855.5</c:v>
                </c:pt>
                <c:pt idx="43">
                  <c:v>-9791</c:v>
                </c:pt>
                <c:pt idx="44">
                  <c:v>-9629</c:v>
                </c:pt>
                <c:pt idx="45">
                  <c:v>-9572.5</c:v>
                </c:pt>
                <c:pt idx="46">
                  <c:v>-9227</c:v>
                </c:pt>
                <c:pt idx="47">
                  <c:v>-9107</c:v>
                </c:pt>
                <c:pt idx="48">
                  <c:v>-9047</c:v>
                </c:pt>
                <c:pt idx="49">
                  <c:v>-9024</c:v>
                </c:pt>
                <c:pt idx="50">
                  <c:v>-8918</c:v>
                </c:pt>
                <c:pt idx="51">
                  <c:v>-8917.5</c:v>
                </c:pt>
                <c:pt idx="52">
                  <c:v>-8890.5</c:v>
                </c:pt>
                <c:pt idx="53">
                  <c:v>-8849</c:v>
                </c:pt>
                <c:pt idx="54">
                  <c:v>-8701.5</c:v>
                </c:pt>
                <c:pt idx="55">
                  <c:v>-8687</c:v>
                </c:pt>
                <c:pt idx="56">
                  <c:v>-8539</c:v>
                </c:pt>
                <c:pt idx="57">
                  <c:v>-8532</c:v>
                </c:pt>
                <c:pt idx="58">
                  <c:v>-8411</c:v>
                </c:pt>
                <c:pt idx="59">
                  <c:v>-8368.5</c:v>
                </c:pt>
                <c:pt idx="60">
                  <c:v>-8368.5</c:v>
                </c:pt>
                <c:pt idx="61">
                  <c:v>-8296</c:v>
                </c:pt>
                <c:pt idx="62">
                  <c:v>-8228</c:v>
                </c:pt>
                <c:pt idx="63">
                  <c:v>-8228</c:v>
                </c:pt>
                <c:pt idx="64">
                  <c:v>-8227.5</c:v>
                </c:pt>
                <c:pt idx="65">
                  <c:v>-8227.5</c:v>
                </c:pt>
                <c:pt idx="66">
                  <c:v>-8227.5</c:v>
                </c:pt>
                <c:pt idx="67">
                  <c:v>-8227</c:v>
                </c:pt>
                <c:pt idx="68">
                  <c:v>-8227</c:v>
                </c:pt>
                <c:pt idx="69">
                  <c:v>-8215</c:v>
                </c:pt>
                <c:pt idx="70">
                  <c:v>-8215</c:v>
                </c:pt>
                <c:pt idx="71">
                  <c:v>-8207</c:v>
                </c:pt>
                <c:pt idx="72">
                  <c:v>-8187</c:v>
                </c:pt>
                <c:pt idx="73">
                  <c:v>-8187</c:v>
                </c:pt>
                <c:pt idx="74">
                  <c:v>-8173</c:v>
                </c:pt>
                <c:pt idx="75">
                  <c:v>-8173</c:v>
                </c:pt>
                <c:pt idx="76">
                  <c:v>-8173</c:v>
                </c:pt>
                <c:pt idx="77">
                  <c:v>-8159</c:v>
                </c:pt>
                <c:pt idx="78">
                  <c:v>-8159</c:v>
                </c:pt>
                <c:pt idx="79">
                  <c:v>-8159</c:v>
                </c:pt>
                <c:pt idx="80">
                  <c:v>-8063</c:v>
                </c:pt>
                <c:pt idx="81">
                  <c:v>-8044.5</c:v>
                </c:pt>
                <c:pt idx="82">
                  <c:v>-8038.5</c:v>
                </c:pt>
                <c:pt idx="83">
                  <c:v>-8038.5</c:v>
                </c:pt>
                <c:pt idx="84">
                  <c:v>-7996.5</c:v>
                </c:pt>
                <c:pt idx="85">
                  <c:v>-7896</c:v>
                </c:pt>
                <c:pt idx="86">
                  <c:v>-7890</c:v>
                </c:pt>
                <c:pt idx="87">
                  <c:v>-7869.5</c:v>
                </c:pt>
                <c:pt idx="88">
                  <c:v>-7869.5</c:v>
                </c:pt>
                <c:pt idx="89">
                  <c:v>-7680.5</c:v>
                </c:pt>
                <c:pt idx="90">
                  <c:v>-7645</c:v>
                </c:pt>
                <c:pt idx="91">
                  <c:v>-7544.5</c:v>
                </c:pt>
                <c:pt idx="92">
                  <c:v>-7524</c:v>
                </c:pt>
                <c:pt idx="93">
                  <c:v>-7510.5</c:v>
                </c:pt>
                <c:pt idx="94">
                  <c:v>-7462</c:v>
                </c:pt>
                <c:pt idx="95">
                  <c:v>-7399</c:v>
                </c:pt>
                <c:pt idx="96">
                  <c:v>-7389.5</c:v>
                </c:pt>
                <c:pt idx="97">
                  <c:v>-7336</c:v>
                </c:pt>
                <c:pt idx="98">
                  <c:v>-7260</c:v>
                </c:pt>
                <c:pt idx="99">
                  <c:v>-7181</c:v>
                </c:pt>
                <c:pt idx="100">
                  <c:v>-7040</c:v>
                </c:pt>
                <c:pt idx="101">
                  <c:v>-7032</c:v>
                </c:pt>
                <c:pt idx="102">
                  <c:v>-7013</c:v>
                </c:pt>
                <c:pt idx="103">
                  <c:v>-7013</c:v>
                </c:pt>
                <c:pt idx="104">
                  <c:v>-7005</c:v>
                </c:pt>
                <c:pt idx="105">
                  <c:v>-6983.5</c:v>
                </c:pt>
                <c:pt idx="106">
                  <c:v>-6982</c:v>
                </c:pt>
                <c:pt idx="107">
                  <c:v>-6969.5</c:v>
                </c:pt>
                <c:pt idx="108">
                  <c:v>-6963</c:v>
                </c:pt>
                <c:pt idx="109">
                  <c:v>-6822</c:v>
                </c:pt>
                <c:pt idx="110">
                  <c:v>-6810</c:v>
                </c:pt>
                <c:pt idx="111">
                  <c:v>-6794</c:v>
                </c:pt>
                <c:pt idx="112">
                  <c:v>-6667</c:v>
                </c:pt>
                <c:pt idx="113">
                  <c:v>-6641</c:v>
                </c:pt>
                <c:pt idx="114">
                  <c:v>-6519</c:v>
                </c:pt>
                <c:pt idx="115">
                  <c:v>-6519</c:v>
                </c:pt>
                <c:pt idx="116">
                  <c:v>-6362</c:v>
                </c:pt>
                <c:pt idx="117">
                  <c:v>-6343</c:v>
                </c:pt>
                <c:pt idx="118">
                  <c:v>-6343</c:v>
                </c:pt>
                <c:pt idx="119">
                  <c:v>-6203</c:v>
                </c:pt>
                <c:pt idx="120">
                  <c:v>-6190</c:v>
                </c:pt>
                <c:pt idx="121">
                  <c:v>-6189.5</c:v>
                </c:pt>
                <c:pt idx="122">
                  <c:v>-6189</c:v>
                </c:pt>
                <c:pt idx="123">
                  <c:v>-6188</c:v>
                </c:pt>
                <c:pt idx="124">
                  <c:v>-6187.5</c:v>
                </c:pt>
                <c:pt idx="125">
                  <c:v>-6185.5</c:v>
                </c:pt>
                <c:pt idx="126">
                  <c:v>-6174</c:v>
                </c:pt>
                <c:pt idx="127">
                  <c:v>-6124</c:v>
                </c:pt>
                <c:pt idx="128">
                  <c:v>-6118</c:v>
                </c:pt>
                <c:pt idx="129">
                  <c:v>-6097</c:v>
                </c:pt>
                <c:pt idx="130">
                  <c:v>-6019</c:v>
                </c:pt>
                <c:pt idx="131">
                  <c:v>-6012</c:v>
                </c:pt>
                <c:pt idx="132">
                  <c:v>-6005</c:v>
                </c:pt>
                <c:pt idx="133">
                  <c:v>-6005</c:v>
                </c:pt>
                <c:pt idx="134">
                  <c:v>-5999</c:v>
                </c:pt>
                <c:pt idx="135">
                  <c:v>-5998.5</c:v>
                </c:pt>
                <c:pt idx="136">
                  <c:v>-5998</c:v>
                </c:pt>
                <c:pt idx="137">
                  <c:v>-5997.5</c:v>
                </c:pt>
                <c:pt idx="138">
                  <c:v>-5978</c:v>
                </c:pt>
                <c:pt idx="139">
                  <c:v>-5858</c:v>
                </c:pt>
                <c:pt idx="140">
                  <c:v>-5857.5</c:v>
                </c:pt>
                <c:pt idx="141">
                  <c:v>-5845.5</c:v>
                </c:pt>
                <c:pt idx="142">
                  <c:v>-5844.5</c:v>
                </c:pt>
                <c:pt idx="143">
                  <c:v>-5844</c:v>
                </c:pt>
                <c:pt idx="144">
                  <c:v>-5820.5</c:v>
                </c:pt>
                <c:pt idx="145">
                  <c:v>-5820</c:v>
                </c:pt>
                <c:pt idx="146">
                  <c:v>-5787</c:v>
                </c:pt>
                <c:pt idx="147">
                  <c:v>-5720</c:v>
                </c:pt>
                <c:pt idx="148">
                  <c:v>-5675</c:v>
                </c:pt>
                <c:pt idx="149">
                  <c:v>-5668</c:v>
                </c:pt>
                <c:pt idx="150">
                  <c:v>-5660.5</c:v>
                </c:pt>
                <c:pt idx="151">
                  <c:v>-5655</c:v>
                </c:pt>
                <c:pt idx="152">
                  <c:v>-5644.5</c:v>
                </c:pt>
                <c:pt idx="153">
                  <c:v>-5569.5</c:v>
                </c:pt>
                <c:pt idx="154">
                  <c:v>-5489.5</c:v>
                </c:pt>
                <c:pt idx="155">
                  <c:v>-5978</c:v>
                </c:pt>
                <c:pt idx="156">
                  <c:v>-5489.5</c:v>
                </c:pt>
                <c:pt idx="157">
                  <c:v>-5469</c:v>
                </c:pt>
                <c:pt idx="158">
                  <c:v>-5468</c:v>
                </c:pt>
                <c:pt idx="159">
                  <c:v>-5429</c:v>
                </c:pt>
                <c:pt idx="160">
                  <c:v>-5427</c:v>
                </c:pt>
                <c:pt idx="161">
                  <c:v>-5347.5</c:v>
                </c:pt>
                <c:pt idx="162">
                  <c:v>-5329</c:v>
                </c:pt>
                <c:pt idx="163">
                  <c:v>-5327</c:v>
                </c:pt>
                <c:pt idx="164">
                  <c:v>-5280</c:v>
                </c:pt>
                <c:pt idx="165">
                  <c:v>-5274</c:v>
                </c:pt>
                <c:pt idx="166">
                  <c:v>-5186.5</c:v>
                </c:pt>
                <c:pt idx="167">
                  <c:v>-5125</c:v>
                </c:pt>
                <c:pt idx="168">
                  <c:v>-5117</c:v>
                </c:pt>
                <c:pt idx="169">
                  <c:v>-5105</c:v>
                </c:pt>
                <c:pt idx="170">
                  <c:v>-4988.5</c:v>
                </c:pt>
                <c:pt idx="171">
                  <c:v>-4812</c:v>
                </c:pt>
                <c:pt idx="172">
                  <c:v>-4808</c:v>
                </c:pt>
                <c:pt idx="173">
                  <c:v>-4765</c:v>
                </c:pt>
                <c:pt idx="174">
                  <c:v>-4757</c:v>
                </c:pt>
                <c:pt idx="175">
                  <c:v>-4636</c:v>
                </c:pt>
                <c:pt idx="176">
                  <c:v>-4624</c:v>
                </c:pt>
                <c:pt idx="177">
                  <c:v>-4624</c:v>
                </c:pt>
                <c:pt idx="178">
                  <c:v>-4476</c:v>
                </c:pt>
                <c:pt idx="179">
                  <c:v>-4455</c:v>
                </c:pt>
                <c:pt idx="180">
                  <c:v>-4286.5</c:v>
                </c:pt>
                <c:pt idx="181">
                  <c:v>-4272.5</c:v>
                </c:pt>
                <c:pt idx="182">
                  <c:v>-4190.5</c:v>
                </c:pt>
                <c:pt idx="183">
                  <c:v>-4174.5</c:v>
                </c:pt>
                <c:pt idx="184">
                  <c:v>-4160</c:v>
                </c:pt>
                <c:pt idx="185">
                  <c:v>-4090.5</c:v>
                </c:pt>
                <c:pt idx="186">
                  <c:v>-3968</c:v>
                </c:pt>
                <c:pt idx="187">
                  <c:v>-3901</c:v>
                </c:pt>
                <c:pt idx="188">
                  <c:v>-3805</c:v>
                </c:pt>
                <c:pt idx="189">
                  <c:v>-3788</c:v>
                </c:pt>
                <c:pt idx="190">
                  <c:v>-3785.5</c:v>
                </c:pt>
                <c:pt idx="191">
                  <c:v>-3779.5</c:v>
                </c:pt>
                <c:pt idx="192">
                  <c:v>-3683</c:v>
                </c:pt>
                <c:pt idx="193">
                  <c:v>-3612</c:v>
                </c:pt>
                <c:pt idx="194">
                  <c:v>-3585</c:v>
                </c:pt>
                <c:pt idx="195">
                  <c:v>-3585</c:v>
                </c:pt>
                <c:pt idx="196">
                  <c:v>-3584.5</c:v>
                </c:pt>
                <c:pt idx="197">
                  <c:v>-3583</c:v>
                </c:pt>
                <c:pt idx="198">
                  <c:v>-3557</c:v>
                </c:pt>
                <c:pt idx="199">
                  <c:v>-3556</c:v>
                </c:pt>
                <c:pt idx="200">
                  <c:v>-3527</c:v>
                </c:pt>
                <c:pt idx="201">
                  <c:v>-3442</c:v>
                </c:pt>
                <c:pt idx="202">
                  <c:v>-3253</c:v>
                </c:pt>
                <c:pt idx="203">
                  <c:v>-3237</c:v>
                </c:pt>
                <c:pt idx="204">
                  <c:v>-3209</c:v>
                </c:pt>
                <c:pt idx="205">
                  <c:v>-3180</c:v>
                </c:pt>
                <c:pt idx="206">
                  <c:v>-3168</c:v>
                </c:pt>
                <c:pt idx="207">
                  <c:v>-3168</c:v>
                </c:pt>
                <c:pt idx="208">
                  <c:v>-3119</c:v>
                </c:pt>
                <c:pt idx="209">
                  <c:v>-3099</c:v>
                </c:pt>
                <c:pt idx="210">
                  <c:v>-3098</c:v>
                </c:pt>
                <c:pt idx="211">
                  <c:v>-3098</c:v>
                </c:pt>
                <c:pt idx="212">
                  <c:v>-3097</c:v>
                </c:pt>
                <c:pt idx="213">
                  <c:v>-3073</c:v>
                </c:pt>
                <c:pt idx="214">
                  <c:v>-3072</c:v>
                </c:pt>
                <c:pt idx="215">
                  <c:v>-3070.5</c:v>
                </c:pt>
                <c:pt idx="216">
                  <c:v>-3050</c:v>
                </c:pt>
                <c:pt idx="217">
                  <c:v>-3049.5</c:v>
                </c:pt>
                <c:pt idx="218">
                  <c:v>-2978</c:v>
                </c:pt>
                <c:pt idx="219">
                  <c:v>-2977.5</c:v>
                </c:pt>
                <c:pt idx="220">
                  <c:v>-2964.5</c:v>
                </c:pt>
                <c:pt idx="221">
                  <c:v>-2964</c:v>
                </c:pt>
                <c:pt idx="222">
                  <c:v>-2963</c:v>
                </c:pt>
                <c:pt idx="223">
                  <c:v>-2950</c:v>
                </c:pt>
                <c:pt idx="224">
                  <c:v>-2949.5</c:v>
                </c:pt>
                <c:pt idx="225">
                  <c:v>-2949</c:v>
                </c:pt>
                <c:pt idx="226">
                  <c:v>-2937.5</c:v>
                </c:pt>
                <c:pt idx="227">
                  <c:v>-2881</c:v>
                </c:pt>
                <c:pt idx="228">
                  <c:v>-2880.5</c:v>
                </c:pt>
                <c:pt idx="229">
                  <c:v>-2633</c:v>
                </c:pt>
                <c:pt idx="230">
                  <c:v>-2603.5</c:v>
                </c:pt>
                <c:pt idx="231">
                  <c:v>-2590.5</c:v>
                </c:pt>
                <c:pt idx="232">
                  <c:v>-2590</c:v>
                </c:pt>
                <c:pt idx="233">
                  <c:v>-2428</c:v>
                </c:pt>
                <c:pt idx="234">
                  <c:v>-2330.5</c:v>
                </c:pt>
                <c:pt idx="235">
                  <c:v>-2330</c:v>
                </c:pt>
                <c:pt idx="236">
                  <c:v>-2302</c:v>
                </c:pt>
                <c:pt idx="237">
                  <c:v>-2190.5</c:v>
                </c:pt>
                <c:pt idx="238">
                  <c:v>-2168</c:v>
                </c:pt>
                <c:pt idx="239">
                  <c:v>-2121</c:v>
                </c:pt>
                <c:pt idx="240">
                  <c:v>-2084</c:v>
                </c:pt>
                <c:pt idx="241">
                  <c:v>-2083.5</c:v>
                </c:pt>
                <c:pt idx="242">
                  <c:v>-2069.5</c:v>
                </c:pt>
                <c:pt idx="243">
                  <c:v>-2041.5</c:v>
                </c:pt>
                <c:pt idx="244">
                  <c:v>-2029</c:v>
                </c:pt>
                <c:pt idx="245">
                  <c:v>-1914</c:v>
                </c:pt>
                <c:pt idx="246">
                  <c:v>-1900.5</c:v>
                </c:pt>
                <c:pt idx="247">
                  <c:v>-1831.5</c:v>
                </c:pt>
                <c:pt idx="248">
                  <c:v>-1787.5</c:v>
                </c:pt>
                <c:pt idx="249">
                  <c:v>-1752.5</c:v>
                </c:pt>
                <c:pt idx="250">
                  <c:v>-1739</c:v>
                </c:pt>
                <c:pt idx="251">
                  <c:v>-1724.5</c:v>
                </c:pt>
                <c:pt idx="252">
                  <c:v>-1655</c:v>
                </c:pt>
                <c:pt idx="253">
                  <c:v>-1393.5</c:v>
                </c:pt>
                <c:pt idx="254">
                  <c:v>-1393.5</c:v>
                </c:pt>
                <c:pt idx="255">
                  <c:v>-1392.5</c:v>
                </c:pt>
                <c:pt idx="256">
                  <c:v>-1380.5</c:v>
                </c:pt>
                <c:pt idx="257">
                  <c:v>-1380</c:v>
                </c:pt>
                <c:pt idx="258">
                  <c:v>-1380</c:v>
                </c:pt>
                <c:pt idx="259">
                  <c:v>-1338.5</c:v>
                </c:pt>
                <c:pt idx="260">
                  <c:v>-1296</c:v>
                </c:pt>
                <c:pt idx="261">
                  <c:v>-1252</c:v>
                </c:pt>
                <c:pt idx="262">
                  <c:v>-1224.5</c:v>
                </c:pt>
                <c:pt idx="263">
                  <c:v>-1224</c:v>
                </c:pt>
                <c:pt idx="264">
                  <c:v>-1198</c:v>
                </c:pt>
                <c:pt idx="265">
                  <c:v>-1197.5</c:v>
                </c:pt>
                <c:pt idx="266">
                  <c:v>-1091</c:v>
                </c:pt>
                <c:pt idx="267">
                  <c:v>-1077</c:v>
                </c:pt>
                <c:pt idx="268">
                  <c:v>-1049</c:v>
                </c:pt>
                <c:pt idx="269">
                  <c:v>-1007</c:v>
                </c:pt>
                <c:pt idx="270">
                  <c:v>-817.5</c:v>
                </c:pt>
                <c:pt idx="271">
                  <c:v>-789.5</c:v>
                </c:pt>
                <c:pt idx="272">
                  <c:v>-731</c:v>
                </c:pt>
                <c:pt idx="273">
                  <c:v>-724.5</c:v>
                </c:pt>
                <c:pt idx="274">
                  <c:v>-690</c:v>
                </c:pt>
                <c:pt idx="275">
                  <c:v>-556</c:v>
                </c:pt>
                <c:pt idx="276">
                  <c:v>-535.5</c:v>
                </c:pt>
                <c:pt idx="277">
                  <c:v>-535</c:v>
                </c:pt>
                <c:pt idx="278">
                  <c:v>-506.5</c:v>
                </c:pt>
                <c:pt idx="279">
                  <c:v>-393.5</c:v>
                </c:pt>
                <c:pt idx="280">
                  <c:v>-387</c:v>
                </c:pt>
                <c:pt idx="281">
                  <c:v>-386.5</c:v>
                </c:pt>
                <c:pt idx="282">
                  <c:v>-373</c:v>
                </c:pt>
                <c:pt idx="283">
                  <c:v>-359</c:v>
                </c:pt>
                <c:pt idx="284">
                  <c:v>-203.5</c:v>
                </c:pt>
                <c:pt idx="285">
                  <c:v>-191.5</c:v>
                </c:pt>
                <c:pt idx="286">
                  <c:v>-191</c:v>
                </c:pt>
                <c:pt idx="287">
                  <c:v>-190</c:v>
                </c:pt>
                <c:pt idx="288">
                  <c:v>-75</c:v>
                </c:pt>
                <c:pt idx="289">
                  <c:v>-41.5</c:v>
                </c:pt>
                <c:pt idx="290">
                  <c:v>-36</c:v>
                </c:pt>
                <c:pt idx="291">
                  <c:v>0</c:v>
                </c:pt>
                <c:pt idx="292">
                  <c:v>12.5</c:v>
                </c:pt>
                <c:pt idx="293">
                  <c:v>168</c:v>
                </c:pt>
                <c:pt idx="294">
                  <c:v>1683</c:v>
                </c:pt>
                <c:pt idx="295">
                  <c:v>1858</c:v>
                </c:pt>
                <c:pt idx="296">
                  <c:v>1858.5</c:v>
                </c:pt>
                <c:pt idx="297">
                  <c:v>2210</c:v>
                </c:pt>
                <c:pt idx="298">
                  <c:v>2210</c:v>
                </c:pt>
                <c:pt idx="299">
                  <c:v>2216</c:v>
                </c:pt>
                <c:pt idx="300">
                  <c:v>2358</c:v>
                </c:pt>
                <c:pt idx="301">
                  <c:v>2358.5</c:v>
                </c:pt>
                <c:pt idx="302">
                  <c:v>5274</c:v>
                </c:pt>
                <c:pt idx="303">
                  <c:v>5489.5</c:v>
                </c:pt>
                <c:pt idx="304">
                  <c:v>5670</c:v>
                </c:pt>
                <c:pt idx="305">
                  <c:v>5933</c:v>
                </c:pt>
                <c:pt idx="306">
                  <c:v>5934</c:v>
                </c:pt>
                <c:pt idx="307">
                  <c:v>5934</c:v>
                </c:pt>
                <c:pt idx="308">
                  <c:v>5957</c:v>
                </c:pt>
                <c:pt idx="309">
                  <c:v>5961.5</c:v>
                </c:pt>
                <c:pt idx="310">
                  <c:v>5990</c:v>
                </c:pt>
                <c:pt idx="311">
                  <c:v>5990.5</c:v>
                </c:pt>
                <c:pt idx="312">
                  <c:v>6089</c:v>
                </c:pt>
                <c:pt idx="313">
                  <c:v>6109.5</c:v>
                </c:pt>
                <c:pt idx="314">
                  <c:v>6110</c:v>
                </c:pt>
                <c:pt idx="315">
                  <c:v>6110.5</c:v>
                </c:pt>
                <c:pt idx="316">
                  <c:v>6137</c:v>
                </c:pt>
                <c:pt idx="317">
                  <c:v>6137</c:v>
                </c:pt>
                <c:pt idx="318">
                  <c:v>6279.5</c:v>
                </c:pt>
                <c:pt idx="319">
                  <c:v>6427</c:v>
                </c:pt>
                <c:pt idx="320">
                  <c:v>6635</c:v>
                </c:pt>
                <c:pt idx="321">
                  <c:v>6646.5</c:v>
                </c:pt>
                <c:pt idx="322">
                  <c:v>6757</c:v>
                </c:pt>
                <c:pt idx="323">
                  <c:v>6757</c:v>
                </c:pt>
                <c:pt idx="324">
                  <c:v>6805.5</c:v>
                </c:pt>
                <c:pt idx="325">
                  <c:v>6947.5</c:v>
                </c:pt>
                <c:pt idx="326">
                  <c:v>6961</c:v>
                </c:pt>
                <c:pt idx="327">
                  <c:v>6961</c:v>
                </c:pt>
                <c:pt idx="328">
                  <c:v>6961</c:v>
                </c:pt>
                <c:pt idx="329">
                  <c:v>7151</c:v>
                </c:pt>
                <c:pt idx="330">
                  <c:v>7152</c:v>
                </c:pt>
                <c:pt idx="331">
                  <c:v>7264</c:v>
                </c:pt>
                <c:pt idx="332">
                  <c:v>7355</c:v>
                </c:pt>
              </c:numCache>
            </c:numRef>
          </c:xVal>
          <c:yVal>
            <c:numRef>
              <c:f>A!$H$21:$H$996</c:f>
              <c:numCache>
                <c:formatCode>General</c:formatCode>
                <c:ptCount val="976"/>
                <c:pt idx="155">
                  <c:v>6.605400000262307E-2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8A9-4D6C-9669-8988F957C8D4}"/>
            </c:ext>
          </c:extLst>
        </c:ser>
        <c:ser>
          <c:idx val="1"/>
          <c:order val="1"/>
          <c:tx>
            <c:strRef>
              <c:f>A!$I$20:$I$20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0.03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2.4E-2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1.9E-2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2.5999999999999999E-2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1.2999999999999999E-2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1.4E-2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1.4E-2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0.02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0.01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1.2999999999999999E-2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0</c:v>
                  </c:pt>
                  <c:pt idx="156">
                    <c:v>0</c:v>
                  </c:pt>
                  <c:pt idx="157">
                    <c:v>0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0</c:v>
                  </c:pt>
                  <c:pt idx="163">
                    <c:v>0</c:v>
                  </c:pt>
                  <c:pt idx="164">
                    <c:v>0</c:v>
                  </c:pt>
                  <c:pt idx="165">
                    <c:v>1.7999999999999999E-2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0</c:v>
                  </c:pt>
                  <c:pt idx="173">
                    <c:v>0</c:v>
                  </c:pt>
                  <c:pt idx="174">
                    <c:v>0</c:v>
                  </c:pt>
                  <c:pt idx="175">
                    <c:v>0</c:v>
                  </c:pt>
                  <c:pt idx="176">
                    <c:v>0</c:v>
                  </c:pt>
                  <c:pt idx="177">
                    <c:v>0</c:v>
                  </c:pt>
                  <c:pt idx="178">
                    <c:v>0</c:v>
                  </c:pt>
                  <c:pt idx="179">
                    <c:v>2.1999999999999999E-2</c:v>
                  </c:pt>
                  <c:pt idx="180">
                    <c:v>0</c:v>
                  </c:pt>
                  <c:pt idx="181">
                    <c:v>0</c:v>
                  </c:pt>
                  <c:pt idx="182">
                    <c:v>0</c:v>
                  </c:pt>
                  <c:pt idx="183">
                    <c:v>0</c:v>
                  </c:pt>
                  <c:pt idx="184">
                    <c:v>0</c:v>
                  </c:pt>
                  <c:pt idx="185">
                    <c:v>0</c:v>
                  </c:pt>
                  <c:pt idx="186">
                    <c:v>0</c:v>
                  </c:pt>
                  <c:pt idx="187">
                    <c:v>0</c:v>
                  </c:pt>
                  <c:pt idx="188">
                    <c:v>0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0</c:v>
                  </c:pt>
                  <c:pt idx="192">
                    <c:v>1.7999999999999999E-2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0</c:v>
                  </c:pt>
                  <c:pt idx="197">
                    <c:v>0</c:v>
                  </c:pt>
                  <c:pt idx="198">
                    <c:v>0</c:v>
                  </c:pt>
                  <c:pt idx="199">
                    <c:v>0</c:v>
                  </c:pt>
                  <c:pt idx="200">
                    <c:v>0</c:v>
                  </c:pt>
                  <c:pt idx="201">
                    <c:v>0</c:v>
                  </c:pt>
                  <c:pt idx="202">
                    <c:v>0</c:v>
                  </c:pt>
                  <c:pt idx="203">
                    <c:v>0</c:v>
                  </c:pt>
                  <c:pt idx="204">
                    <c:v>0</c:v>
                  </c:pt>
                  <c:pt idx="205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09">
                    <c:v>0</c:v>
                  </c:pt>
                  <c:pt idx="210">
                    <c:v>0</c:v>
                  </c:pt>
                  <c:pt idx="211">
                    <c:v>0</c:v>
                  </c:pt>
                  <c:pt idx="212">
                    <c:v>0</c:v>
                  </c:pt>
                  <c:pt idx="213">
                    <c:v>1.2999999999999999E-2</c:v>
                  </c:pt>
                  <c:pt idx="214">
                    <c:v>0</c:v>
                  </c:pt>
                  <c:pt idx="215">
                    <c:v>0</c:v>
                  </c:pt>
                  <c:pt idx="216">
                    <c:v>0</c:v>
                  </c:pt>
                  <c:pt idx="217">
                    <c:v>0</c:v>
                  </c:pt>
                  <c:pt idx="218">
                    <c:v>0</c:v>
                  </c:pt>
                  <c:pt idx="219">
                    <c:v>0</c:v>
                  </c:pt>
                  <c:pt idx="220">
                    <c:v>0</c:v>
                  </c:pt>
                  <c:pt idx="221">
                    <c:v>0</c:v>
                  </c:pt>
                  <c:pt idx="222">
                    <c:v>0</c:v>
                  </c:pt>
                  <c:pt idx="223">
                    <c:v>0</c:v>
                  </c:pt>
                  <c:pt idx="224">
                    <c:v>0</c:v>
                  </c:pt>
                  <c:pt idx="225">
                    <c:v>0</c:v>
                  </c:pt>
                  <c:pt idx="226">
                    <c:v>0</c:v>
                  </c:pt>
                  <c:pt idx="229">
                    <c:v>0</c:v>
                  </c:pt>
                  <c:pt idx="230">
                    <c:v>0</c:v>
                  </c:pt>
                  <c:pt idx="231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7">
                    <c:v>0</c:v>
                  </c:pt>
                  <c:pt idx="238">
                    <c:v>0</c:v>
                  </c:pt>
                  <c:pt idx="239">
                    <c:v>8.9999999999999993E-3</c:v>
                  </c:pt>
                  <c:pt idx="240">
                    <c:v>0</c:v>
                  </c:pt>
                  <c:pt idx="241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8">
                    <c:v>0</c:v>
                  </c:pt>
                  <c:pt idx="249">
                    <c:v>0</c:v>
                  </c:pt>
                  <c:pt idx="250">
                    <c:v>0</c:v>
                  </c:pt>
                  <c:pt idx="251">
                    <c:v>0</c:v>
                  </c:pt>
                  <c:pt idx="252">
                    <c:v>0</c:v>
                  </c:pt>
                  <c:pt idx="253">
                    <c:v>0</c:v>
                  </c:pt>
                  <c:pt idx="254">
                    <c:v>0</c:v>
                  </c:pt>
                  <c:pt idx="255">
                    <c:v>0</c:v>
                  </c:pt>
                  <c:pt idx="256">
                    <c:v>0</c:v>
                  </c:pt>
                  <c:pt idx="257">
                    <c:v>0</c:v>
                  </c:pt>
                  <c:pt idx="258">
                    <c:v>0</c:v>
                  </c:pt>
                  <c:pt idx="259">
                    <c:v>0</c:v>
                  </c:pt>
                  <c:pt idx="260">
                    <c:v>0</c:v>
                  </c:pt>
                  <c:pt idx="261">
                    <c:v>8.9999999999999993E-3</c:v>
                  </c:pt>
                  <c:pt idx="262">
                    <c:v>0</c:v>
                  </c:pt>
                  <c:pt idx="263">
                    <c:v>0</c:v>
                  </c:pt>
                  <c:pt idx="264">
                    <c:v>0</c:v>
                  </c:pt>
                  <c:pt idx="265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68">
                    <c:v>0</c:v>
                  </c:pt>
                  <c:pt idx="269">
                    <c:v>0</c:v>
                  </c:pt>
                  <c:pt idx="270">
                    <c:v>0</c:v>
                  </c:pt>
                  <c:pt idx="271">
                    <c:v>0</c:v>
                  </c:pt>
                  <c:pt idx="272">
                    <c:v>0</c:v>
                  </c:pt>
                  <c:pt idx="273">
                    <c:v>0</c:v>
                  </c:pt>
                  <c:pt idx="274">
                    <c:v>0</c:v>
                  </c:pt>
                  <c:pt idx="275">
                    <c:v>1.0999999999999999E-2</c:v>
                  </c:pt>
                  <c:pt idx="276">
                    <c:v>0</c:v>
                  </c:pt>
                  <c:pt idx="277">
                    <c:v>0</c:v>
                  </c:pt>
                  <c:pt idx="278">
                    <c:v>0</c:v>
                  </c:pt>
                  <c:pt idx="279">
                    <c:v>0</c:v>
                  </c:pt>
                  <c:pt idx="280">
                    <c:v>0</c:v>
                  </c:pt>
                  <c:pt idx="281">
                    <c:v>0</c:v>
                  </c:pt>
                  <c:pt idx="282">
                    <c:v>0</c:v>
                  </c:pt>
                  <c:pt idx="283">
                    <c:v>0</c:v>
                  </c:pt>
                  <c:pt idx="284">
                    <c:v>0</c:v>
                  </c:pt>
                  <c:pt idx="285">
                    <c:v>0</c:v>
                  </c:pt>
                  <c:pt idx="286">
                    <c:v>0</c:v>
                  </c:pt>
                  <c:pt idx="287">
                    <c:v>0</c:v>
                  </c:pt>
                  <c:pt idx="288">
                    <c:v>1.7999999999999999E-2</c:v>
                  </c:pt>
                  <c:pt idx="289">
                    <c:v>0</c:v>
                  </c:pt>
                  <c:pt idx="290">
                    <c:v>0</c:v>
                  </c:pt>
                  <c:pt idx="291">
                    <c:v>0</c:v>
                  </c:pt>
                  <c:pt idx="292">
                    <c:v>0</c:v>
                  </c:pt>
                  <c:pt idx="293">
                    <c:v>0</c:v>
                  </c:pt>
                  <c:pt idx="295">
                    <c:v>0</c:v>
                  </c:pt>
                  <c:pt idx="297">
                    <c:v>2.5000000000000001E-3</c:v>
                  </c:pt>
                  <c:pt idx="298">
                    <c:v>0</c:v>
                  </c:pt>
                  <c:pt idx="299">
                    <c:v>2.5000000000000001E-3</c:v>
                  </c:pt>
                  <c:pt idx="300">
                    <c:v>1.5E-3</c:v>
                  </c:pt>
                  <c:pt idx="301">
                    <c:v>1E-3</c:v>
                  </c:pt>
                  <c:pt idx="302">
                    <c:v>1E-4</c:v>
                  </c:pt>
                  <c:pt idx="303">
                    <c:v>1.1999999999999999E-3</c:v>
                  </c:pt>
                  <c:pt idx="304">
                    <c:v>4.0000000000000002E-4</c:v>
                  </c:pt>
                  <c:pt idx="305">
                    <c:v>0</c:v>
                  </c:pt>
                  <c:pt idx="306">
                    <c:v>0</c:v>
                  </c:pt>
                  <c:pt idx="307">
                    <c:v>1E-4</c:v>
                  </c:pt>
                  <c:pt idx="308">
                    <c:v>6.9999999999999999E-4</c:v>
                  </c:pt>
                  <c:pt idx="309">
                    <c:v>0</c:v>
                  </c:pt>
                  <c:pt idx="310">
                    <c:v>1E-3</c:v>
                  </c:pt>
                  <c:pt idx="311">
                    <c:v>4.1999999999999997E-3</c:v>
                  </c:pt>
                  <c:pt idx="312">
                    <c:v>2.9999999999999997E-4</c:v>
                  </c:pt>
                  <c:pt idx="313">
                    <c:v>0</c:v>
                  </c:pt>
                  <c:pt idx="314">
                    <c:v>1E-4</c:v>
                  </c:pt>
                  <c:pt idx="315">
                    <c:v>2.0000000000000001E-4</c:v>
                  </c:pt>
                  <c:pt idx="316">
                    <c:v>4.0000000000000002E-4</c:v>
                  </c:pt>
                  <c:pt idx="317">
                    <c:v>2.9999999999999997E-4</c:v>
                  </c:pt>
                  <c:pt idx="318">
                    <c:v>2.8E-3</c:v>
                  </c:pt>
                  <c:pt idx="319">
                    <c:v>1.04E-2</c:v>
                  </c:pt>
                  <c:pt idx="320">
                    <c:v>0</c:v>
                  </c:pt>
                  <c:pt idx="321">
                    <c:v>5.0000000000000001E-4</c:v>
                  </c:pt>
                  <c:pt idx="322">
                    <c:v>5.9999999999999995E-4</c:v>
                  </c:pt>
                  <c:pt idx="323">
                    <c:v>5.0000000000000001E-4</c:v>
                  </c:pt>
                  <c:pt idx="324">
                    <c:v>5.9999999999999995E-4</c:v>
                  </c:pt>
                  <c:pt idx="325">
                    <c:v>5.3E-3</c:v>
                  </c:pt>
                  <c:pt idx="326">
                    <c:v>4.0000000000000002E-4</c:v>
                  </c:pt>
                  <c:pt idx="327">
                    <c:v>5.9999999999999995E-4</c:v>
                  </c:pt>
                  <c:pt idx="328">
                    <c:v>4.0000000000000002E-4</c:v>
                  </c:pt>
                  <c:pt idx="329">
                    <c:v>3.7000000000000002E-3</c:v>
                  </c:pt>
                  <c:pt idx="330">
                    <c:v>8.3000000000000001E-3</c:v>
                  </c:pt>
                  <c:pt idx="331">
                    <c:v>2.0000000000000001E-4</c:v>
                  </c:pt>
                  <c:pt idx="332">
                    <c:v>2.0000000000000001E-4</c:v>
                  </c:pt>
                </c:numCache>
              </c:numRef>
            </c:plus>
            <c:minus>
              <c:numRef>
                <c:f>A!$D$21:$D$996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0.03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2.4E-2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1.9E-2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2.5999999999999999E-2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1.2999999999999999E-2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1.4E-2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1.4E-2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0.02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0.01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1.2999999999999999E-2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0</c:v>
                  </c:pt>
                  <c:pt idx="156">
                    <c:v>0</c:v>
                  </c:pt>
                  <c:pt idx="157">
                    <c:v>0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0</c:v>
                  </c:pt>
                  <c:pt idx="163">
                    <c:v>0</c:v>
                  </c:pt>
                  <c:pt idx="164">
                    <c:v>0</c:v>
                  </c:pt>
                  <c:pt idx="165">
                    <c:v>1.7999999999999999E-2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0</c:v>
                  </c:pt>
                  <c:pt idx="173">
                    <c:v>0</c:v>
                  </c:pt>
                  <c:pt idx="174">
                    <c:v>0</c:v>
                  </c:pt>
                  <c:pt idx="175">
                    <c:v>0</c:v>
                  </c:pt>
                  <c:pt idx="176">
                    <c:v>0</c:v>
                  </c:pt>
                  <c:pt idx="177">
                    <c:v>0</c:v>
                  </c:pt>
                  <c:pt idx="178">
                    <c:v>0</c:v>
                  </c:pt>
                  <c:pt idx="179">
                    <c:v>2.1999999999999999E-2</c:v>
                  </c:pt>
                  <c:pt idx="180">
                    <c:v>0</c:v>
                  </c:pt>
                  <c:pt idx="181">
                    <c:v>0</c:v>
                  </c:pt>
                  <c:pt idx="182">
                    <c:v>0</c:v>
                  </c:pt>
                  <c:pt idx="183">
                    <c:v>0</c:v>
                  </c:pt>
                  <c:pt idx="184">
                    <c:v>0</c:v>
                  </c:pt>
                  <c:pt idx="185">
                    <c:v>0</c:v>
                  </c:pt>
                  <c:pt idx="186">
                    <c:v>0</c:v>
                  </c:pt>
                  <c:pt idx="187">
                    <c:v>0</c:v>
                  </c:pt>
                  <c:pt idx="188">
                    <c:v>0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0</c:v>
                  </c:pt>
                  <c:pt idx="192">
                    <c:v>1.7999999999999999E-2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0</c:v>
                  </c:pt>
                  <c:pt idx="197">
                    <c:v>0</c:v>
                  </c:pt>
                  <c:pt idx="198">
                    <c:v>0</c:v>
                  </c:pt>
                  <c:pt idx="199">
                    <c:v>0</c:v>
                  </c:pt>
                  <c:pt idx="200">
                    <c:v>0</c:v>
                  </c:pt>
                  <c:pt idx="201">
                    <c:v>0</c:v>
                  </c:pt>
                  <c:pt idx="202">
                    <c:v>0</c:v>
                  </c:pt>
                  <c:pt idx="203">
                    <c:v>0</c:v>
                  </c:pt>
                  <c:pt idx="204">
                    <c:v>0</c:v>
                  </c:pt>
                  <c:pt idx="205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09">
                    <c:v>0</c:v>
                  </c:pt>
                  <c:pt idx="210">
                    <c:v>0</c:v>
                  </c:pt>
                  <c:pt idx="211">
                    <c:v>0</c:v>
                  </c:pt>
                  <c:pt idx="212">
                    <c:v>0</c:v>
                  </c:pt>
                  <c:pt idx="213">
                    <c:v>1.2999999999999999E-2</c:v>
                  </c:pt>
                  <c:pt idx="214">
                    <c:v>0</c:v>
                  </c:pt>
                  <c:pt idx="215">
                    <c:v>0</c:v>
                  </c:pt>
                  <c:pt idx="216">
                    <c:v>0</c:v>
                  </c:pt>
                  <c:pt idx="217">
                    <c:v>0</c:v>
                  </c:pt>
                  <c:pt idx="218">
                    <c:v>0</c:v>
                  </c:pt>
                  <c:pt idx="219">
                    <c:v>0</c:v>
                  </c:pt>
                  <c:pt idx="220">
                    <c:v>0</c:v>
                  </c:pt>
                  <c:pt idx="221">
                    <c:v>0</c:v>
                  </c:pt>
                  <c:pt idx="222">
                    <c:v>0</c:v>
                  </c:pt>
                  <c:pt idx="223">
                    <c:v>0</c:v>
                  </c:pt>
                  <c:pt idx="224">
                    <c:v>0</c:v>
                  </c:pt>
                  <c:pt idx="225">
                    <c:v>0</c:v>
                  </c:pt>
                  <c:pt idx="226">
                    <c:v>0</c:v>
                  </c:pt>
                  <c:pt idx="229">
                    <c:v>0</c:v>
                  </c:pt>
                  <c:pt idx="230">
                    <c:v>0</c:v>
                  </c:pt>
                  <c:pt idx="231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7">
                    <c:v>0</c:v>
                  </c:pt>
                  <c:pt idx="238">
                    <c:v>0</c:v>
                  </c:pt>
                  <c:pt idx="239">
                    <c:v>8.9999999999999993E-3</c:v>
                  </c:pt>
                  <c:pt idx="240">
                    <c:v>0</c:v>
                  </c:pt>
                  <c:pt idx="241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8">
                    <c:v>0</c:v>
                  </c:pt>
                  <c:pt idx="249">
                    <c:v>0</c:v>
                  </c:pt>
                  <c:pt idx="250">
                    <c:v>0</c:v>
                  </c:pt>
                  <c:pt idx="251">
                    <c:v>0</c:v>
                  </c:pt>
                  <c:pt idx="252">
                    <c:v>0</c:v>
                  </c:pt>
                  <c:pt idx="253">
                    <c:v>0</c:v>
                  </c:pt>
                  <c:pt idx="254">
                    <c:v>0</c:v>
                  </c:pt>
                  <c:pt idx="255">
                    <c:v>0</c:v>
                  </c:pt>
                  <c:pt idx="256">
                    <c:v>0</c:v>
                  </c:pt>
                  <c:pt idx="257">
                    <c:v>0</c:v>
                  </c:pt>
                  <c:pt idx="258">
                    <c:v>0</c:v>
                  </c:pt>
                  <c:pt idx="259">
                    <c:v>0</c:v>
                  </c:pt>
                  <c:pt idx="260">
                    <c:v>0</c:v>
                  </c:pt>
                  <c:pt idx="261">
                    <c:v>8.9999999999999993E-3</c:v>
                  </c:pt>
                  <c:pt idx="262">
                    <c:v>0</c:v>
                  </c:pt>
                  <c:pt idx="263">
                    <c:v>0</c:v>
                  </c:pt>
                  <c:pt idx="264">
                    <c:v>0</c:v>
                  </c:pt>
                  <c:pt idx="265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68">
                    <c:v>0</c:v>
                  </c:pt>
                  <c:pt idx="269">
                    <c:v>0</c:v>
                  </c:pt>
                  <c:pt idx="270">
                    <c:v>0</c:v>
                  </c:pt>
                  <c:pt idx="271">
                    <c:v>0</c:v>
                  </c:pt>
                  <c:pt idx="272">
                    <c:v>0</c:v>
                  </c:pt>
                  <c:pt idx="273">
                    <c:v>0</c:v>
                  </c:pt>
                  <c:pt idx="274">
                    <c:v>0</c:v>
                  </c:pt>
                  <c:pt idx="275">
                    <c:v>1.0999999999999999E-2</c:v>
                  </c:pt>
                  <c:pt idx="276">
                    <c:v>0</c:v>
                  </c:pt>
                  <c:pt idx="277">
                    <c:v>0</c:v>
                  </c:pt>
                  <c:pt idx="278">
                    <c:v>0</c:v>
                  </c:pt>
                  <c:pt idx="279">
                    <c:v>0</c:v>
                  </c:pt>
                  <c:pt idx="280">
                    <c:v>0</c:v>
                  </c:pt>
                  <c:pt idx="281">
                    <c:v>0</c:v>
                  </c:pt>
                  <c:pt idx="282">
                    <c:v>0</c:v>
                  </c:pt>
                  <c:pt idx="283">
                    <c:v>0</c:v>
                  </c:pt>
                  <c:pt idx="284">
                    <c:v>0</c:v>
                  </c:pt>
                  <c:pt idx="285">
                    <c:v>0</c:v>
                  </c:pt>
                  <c:pt idx="286">
                    <c:v>0</c:v>
                  </c:pt>
                  <c:pt idx="287">
                    <c:v>0</c:v>
                  </c:pt>
                  <c:pt idx="288">
                    <c:v>1.7999999999999999E-2</c:v>
                  </c:pt>
                  <c:pt idx="289">
                    <c:v>0</c:v>
                  </c:pt>
                  <c:pt idx="290">
                    <c:v>0</c:v>
                  </c:pt>
                  <c:pt idx="291">
                    <c:v>0</c:v>
                  </c:pt>
                  <c:pt idx="292">
                    <c:v>0</c:v>
                  </c:pt>
                  <c:pt idx="293">
                    <c:v>0</c:v>
                  </c:pt>
                  <c:pt idx="295">
                    <c:v>0</c:v>
                  </c:pt>
                  <c:pt idx="297">
                    <c:v>2.5000000000000001E-3</c:v>
                  </c:pt>
                  <c:pt idx="298">
                    <c:v>0</c:v>
                  </c:pt>
                  <c:pt idx="299">
                    <c:v>2.5000000000000001E-3</c:v>
                  </c:pt>
                  <c:pt idx="300">
                    <c:v>1.5E-3</c:v>
                  </c:pt>
                  <c:pt idx="301">
                    <c:v>1E-3</c:v>
                  </c:pt>
                  <c:pt idx="302">
                    <c:v>1E-4</c:v>
                  </c:pt>
                  <c:pt idx="303">
                    <c:v>1.1999999999999999E-3</c:v>
                  </c:pt>
                  <c:pt idx="304">
                    <c:v>4.0000000000000002E-4</c:v>
                  </c:pt>
                  <c:pt idx="305">
                    <c:v>0</c:v>
                  </c:pt>
                  <c:pt idx="306">
                    <c:v>0</c:v>
                  </c:pt>
                  <c:pt idx="307">
                    <c:v>1E-4</c:v>
                  </c:pt>
                  <c:pt idx="308">
                    <c:v>6.9999999999999999E-4</c:v>
                  </c:pt>
                  <c:pt idx="309">
                    <c:v>0</c:v>
                  </c:pt>
                  <c:pt idx="310">
                    <c:v>1E-3</c:v>
                  </c:pt>
                  <c:pt idx="311">
                    <c:v>4.1999999999999997E-3</c:v>
                  </c:pt>
                  <c:pt idx="312">
                    <c:v>2.9999999999999997E-4</c:v>
                  </c:pt>
                  <c:pt idx="313">
                    <c:v>0</c:v>
                  </c:pt>
                  <c:pt idx="314">
                    <c:v>1E-4</c:v>
                  </c:pt>
                  <c:pt idx="315">
                    <c:v>2.0000000000000001E-4</c:v>
                  </c:pt>
                  <c:pt idx="316">
                    <c:v>4.0000000000000002E-4</c:v>
                  </c:pt>
                  <c:pt idx="317">
                    <c:v>2.9999999999999997E-4</c:v>
                  </c:pt>
                  <c:pt idx="318">
                    <c:v>2.8E-3</c:v>
                  </c:pt>
                  <c:pt idx="319">
                    <c:v>1.04E-2</c:v>
                  </c:pt>
                  <c:pt idx="320">
                    <c:v>0</c:v>
                  </c:pt>
                  <c:pt idx="321">
                    <c:v>5.0000000000000001E-4</c:v>
                  </c:pt>
                  <c:pt idx="322">
                    <c:v>5.9999999999999995E-4</c:v>
                  </c:pt>
                  <c:pt idx="323">
                    <c:v>5.0000000000000001E-4</c:v>
                  </c:pt>
                  <c:pt idx="324">
                    <c:v>5.9999999999999995E-4</c:v>
                  </c:pt>
                  <c:pt idx="325">
                    <c:v>5.3E-3</c:v>
                  </c:pt>
                  <c:pt idx="326">
                    <c:v>4.0000000000000002E-4</c:v>
                  </c:pt>
                  <c:pt idx="327">
                    <c:v>5.9999999999999995E-4</c:v>
                  </c:pt>
                  <c:pt idx="328">
                    <c:v>4.0000000000000002E-4</c:v>
                  </c:pt>
                  <c:pt idx="329">
                    <c:v>3.7000000000000002E-3</c:v>
                  </c:pt>
                  <c:pt idx="330">
                    <c:v>8.3000000000000001E-3</c:v>
                  </c:pt>
                  <c:pt idx="331">
                    <c:v>2.0000000000000001E-4</c:v>
                  </c:pt>
                  <c:pt idx="33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A!$F$21:$F$996</c:f>
              <c:numCache>
                <c:formatCode>General</c:formatCode>
                <c:ptCount val="976"/>
                <c:pt idx="0">
                  <c:v>-12419</c:v>
                </c:pt>
                <c:pt idx="1">
                  <c:v>-12283</c:v>
                </c:pt>
                <c:pt idx="2">
                  <c:v>-12270.5</c:v>
                </c:pt>
                <c:pt idx="3">
                  <c:v>-12257</c:v>
                </c:pt>
                <c:pt idx="4">
                  <c:v>-12166</c:v>
                </c:pt>
                <c:pt idx="5">
                  <c:v>-12148</c:v>
                </c:pt>
                <c:pt idx="6">
                  <c:v>-12094.5</c:v>
                </c:pt>
                <c:pt idx="7">
                  <c:v>-11932.5</c:v>
                </c:pt>
                <c:pt idx="8">
                  <c:v>-11928</c:v>
                </c:pt>
                <c:pt idx="9">
                  <c:v>-11735</c:v>
                </c:pt>
                <c:pt idx="10">
                  <c:v>-11728</c:v>
                </c:pt>
                <c:pt idx="11">
                  <c:v>-11662.5</c:v>
                </c:pt>
                <c:pt idx="12">
                  <c:v>-11645</c:v>
                </c:pt>
                <c:pt idx="13">
                  <c:v>-11645</c:v>
                </c:pt>
                <c:pt idx="14">
                  <c:v>-11635.5</c:v>
                </c:pt>
                <c:pt idx="15">
                  <c:v>-11629</c:v>
                </c:pt>
                <c:pt idx="16">
                  <c:v>-11615.5</c:v>
                </c:pt>
                <c:pt idx="17">
                  <c:v>-11594.5</c:v>
                </c:pt>
                <c:pt idx="18">
                  <c:v>-11584</c:v>
                </c:pt>
                <c:pt idx="19">
                  <c:v>-11574.5</c:v>
                </c:pt>
                <c:pt idx="20">
                  <c:v>-11561</c:v>
                </c:pt>
                <c:pt idx="21">
                  <c:v>-11559.5</c:v>
                </c:pt>
                <c:pt idx="22">
                  <c:v>-11490</c:v>
                </c:pt>
                <c:pt idx="23">
                  <c:v>-11251</c:v>
                </c:pt>
                <c:pt idx="24">
                  <c:v>-11229.5</c:v>
                </c:pt>
                <c:pt idx="25">
                  <c:v>-10924</c:v>
                </c:pt>
                <c:pt idx="26">
                  <c:v>-10911</c:v>
                </c:pt>
                <c:pt idx="27">
                  <c:v>-10735.5</c:v>
                </c:pt>
                <c:pt idx="28">
                  <c:v>-10614.5</c:v>
                </c:pt>
                <c:pt idx="29">
                  <c:v>-10431</c:v>
                </c:pt>
                <c:pt idx="30">
                  <c:v>-10417</c:v>
                </c:pt>
                <c:pt idx="31">
                  <c:v>-10411.5</c:v>
                </c:pt>
                <c:pt idx="32">
                  <c:v>-10397.5</c:v>
                </c:pt>
                <c:pt idx="33">
                  <c:v>-10377</c:v>
                </c:pt>
                <c:pt idx="34">
                  <c:v>-10369</c:v>
                </c:pt>
                <c:pt idx="35">
                  <c:v>-10236</c:v>
                </c:pt>
                <c:pt idx="36">
                  <c:v>-10235.5</c:v>
                </c:pt>
                <c:pt idx="37">
                  <c:v>-10235</c:v>
                </c:pt>
                <c:pt idx="38">
                  <c:v>-10214.5</c:v>
                </c:pt>
                <c:pt idx="39">
                  <c:v>-10079.5</c:v>
                </c:pt>
                <c:pt idx="40">
                  <c:v>-10018.5</c:v>
                </c:pt>
                <c:pt idx="41">
                  <c:v>-9910.5</c:v>
                </c:pt>
                <c:pt idx="42">
                  <c:v>-9855.5</c:v>
                </c:pt>
                <c:pt idx="43">
                  <c:v>-9791</c:v>
                </c:pt>
                <c:pt idx="44">
                  <c:v>-9629</c:v>
                </c:pt>
                <c:pt idx="45">
                  <c:v>-9572.5</c:v>
                </c:pt>
                <c:pt idx="46">
                  <c:v>-9227</c:v>
                </c:pt>
                <c:pt idx="47">
                  <c:v>-9107</c:v>
                </c:pt>
                <c:pt idx="48">
                  <c:v>-9047</c:v>
                </c:pt>
                <c:pt idx="49">
                  <c:v>-9024</c:v>
                </c:pt>
                <c:pt idx="50">
                  <c:v>-8918</c:v>
                </c:pt>
                <c:pt idx="51">
                  <c:v>-8917.5</c:v>
                </c:pt>
                <c:pt idx="52">
                  <c:v>-8890.5</c:v>
                </c:pt>
                <c:pt idx="53">
                  <c:v>-8849</c:v>
                </c:pt>
                <c:pt idx="54">
                  <c:v>-8701.5</c:v>
                </c:pt>
                <c:pt idx="55">
                  <c:v>-8687</c:v>
                </c:pt>
                <c:pt idx="56">
                  <c:v>-8539</c:v>
                </c:pt>
                <c:pt idx="57">
                  <c:v>-8532</c:v>
                </c:pt>
                <c:pt idx="58">
                  <c:v>-8411</c:v>
                </c:pt>
                <c:pt idx="59">
                  <c:v>-8368.5</c:v>
                </c:pt>
                <c:pt idx="60">
                  <c:v>-8368.5</c:v>
                </c:pt>
                <c:pt idx="61">
                  <c:v>-8296</c:v>
                </c:pt>
                <c:pt idx="62">
                  <c:v>-8228</c:v>
                </c:pt>
                <c:pt idx="63">
                  <c:v>-8228</c:v>
                </c:pt>
                <c:pt idx="64">
                  <c:v>-8227.5</c:v>
                </c:pt>
                <c:pt idx="65">
                  <c:v>-8227.5</c:v>
                </c:pt>
                <c:pt idx="66">
                  <c:v>-8227.5</c:v>
                </c:pt>
                <c:pt idx="67">
                  <c:v>-8227</c:v>
                </c:pt>
                <c:pt idx="68">
                  <c:v>-8227</c:v>
                </c:pt>
                <c:pt idx="69">
                  <c:v>-8215</c:v>
                </c:pt>
                <c:pt idx="70">
                  <c:v>-8215</c:v>
                </c:pt>
                <c:pt idx="71">
                  <c:v>-8207</c:v>
                </c:pt>
                <c:pt idx="72">
                  <c:v>-8187</c:v>
                </c:pt>
                <c:pt idx="73">
                  <c:v>-8187</c:v>
                </c:pt>
                <c:pt idx="74">
                  <c:v>-8173</c:v>
                </c:pt>
                <c:pt idx="75">
                  <c:v>-8173</c:v>
                </c:pt>
                <c:pt idx="76">
                  <c:v>-8173</c:v>
                </c:pt>
                <c:pt idx="77">
                  <c:v>-8159</c:v>
                </c:pt>
                <c:pt idx="78">
                  <c:v>-8159</c:v>
                </c:pt>
                <c:pt idx="79">
                  <c:v>-8159</c:v>
                </c:pt>
                <c:pt idx="80">
                  <c:v>-8063</c:v>
                </c:pt>
                <c:pt idx="81">
                  <c:v>-8044.5</c:v>
                </c:pt>
                <c:pt idx="82">
                  <c:v>-8038.5</c:v>
                </c:pt>
                <c:pt idx="83">
                  <c:v>-8038.5</c:v>
                </c:pt>
                <c:pt idx="84">
                  <c:v>-7996.5</c:v>
                </c:pt>
                <c:pt idx="85">
                  <c:v>-7896</c:v>
                </c:pt>
                <c:pt idx="86">
                  <c:v>-7890</c:v>
                </c:pt>
                <c:pt idx="87">
                  <c:v>-7869.5</c:v>
                </c:pt>
                <c:pt idx="88">
                  <c:v>-7869.5</c:v>
                </c:pt>
                <c:pt idx="89">
                  <c:v>-7680.5</c:v>
                </c:pt>
                <c:pt idx="90">
                  <c:v>-7645</c:v>
                </c:pt>
                <c:pt idx="91">
                  <c:v>-7544.5</c:v>
                </c:pt>
                <c:pt idx="92">
                  <c:v>-7524</c:v>
                </c:pt>
                <c:pt idx="93">
                  <c:v>-7510.5</c:v>
                </c:pt>
                <c:pt idx="94">
                  <c:v>-7462</c:v>
                </c:pt>
                <c:pt idx="95">
                  <c:v>-7399</c:v>
                </c:pt>
                <c:pt idx="96">
                  <c:v>-7389.5</c:v>
                </c:pt>
                <c:pt idx="97">
                  <c:v>-7336</c:v>
                </c:pt>
                <c:pt idx="98">
                  <c:v>-7260</c:v>
                </c:pt>
                <c:pt idx="99">
                  <c:v>-7181</c:v>
                </c:pt>
                <c:pt idx="100">
                  <c:v>-7040</c:v>
                </c:pt>
                <c:pt idx="101">
                  <c:v>-7032</c:v>
                </c:pt>
                <c:pt idx="102">
                  <c:v>-7013</c:v>
                </c:pt>
                <c:pt idx="103">
                  <c:v>-7013</c:v>
                </c:pt>
                <c:pt idx="104">
                  <c:v>-7005</c:v>
                </c:pt>
                <c:pt idx="105">
                  <c:v>-6983.5</c:v>
                </c:pt>
                <c:pt idx="106">
                  <c:v>-6982</c:v>
                </c:pt>
                <c:pt idx="107">
                  <c:v>-6969.5</c:v>
                </c:pt>
                <c:pt idx="108">
                  <c:v>-6963</c:v>
                </c:pt>
                <c:pt idx="109">
                  <c:v>-6822</c:v>
                </c:pt>
                <c:pt idx="110">
                  <c:v>-6810</c:v>
                </c:pt>
                <c:pt idx="111">
                  <c:v>-6794</c:v>
                </c:pt>
                <c:pt idx="112">
                  <c:v>-6667</c:v>
                </c:pt>
                <c:pt idx="113">
                  <c:v>-6641</c:v>
                </c:pt>
                <c:pt idx="114">
                  <c:v>-6519</c:v>
                </c:pt>
                <c:pt idx="115">
                  <c:v>-6519</c:v>
                </c:pt>
                <c:pt idx="116">
                  <c:v>-6362</c:v>
                </c:pt>
                <c:pt idx="117">
                  <c:v>-6343</c:v>
                </c:pt>
                <c:pt idx="118">
                  <c:v>-6343</c:v>
                </c:pt>
                <c:pt idx="119">
                  <c:v>-6203</c:v>
                </c:pt>
                <c:pt idx="120">
                  <c:v>-6190</c:v>
                </c:pt>
                <c:pt idx="121">
                  <c:v>-6189.5</c:v>
                </c:pt>
                <c:pt idx="122">
                  <c:v>-6189</c:v>
                </c:pt>
                <c:pt idx="123">
                  <c:v>-6188</c:v>
                </c:pt>
                <c:pt idx="124">
                  <c:v>-6187.5</c:v>
                </c:pt>
                <c:pt idx="125">
                  <c:v>-6185.5</c:v>
                </c:pt>
                <c:pt idx="126">
                  <c:v>-6174</c:v>
                </c:pt>
                <c:pt idx="127">
                  <c:v>-6124</c:v>
                </c:pt>
                <c:pt idx="128">
                  <c:v>-6118</c:v>
                </c:pt>
                <c:pt idx="129">
                  <c:v>-6097</c:v>
                </c:pt>
                <c:pt idx="130">
                  <c:v>-6019</c:v>
                </c:pt>
                <c:pt idx="131">
                  <c:v>-6012</c:v>
                </c:pt>
                <c:pt idx="132">
                  <c:v>-6005</c:v>
                </c:pt>
                <c:pt idx="133">
                  <c:v>-6005</c:v>
                </c:pt>
                <c:pt idx="134">
                  <c:v>-5999</c:v>
                </c:pt>
                <c:pt idx="135">
                  <c:v>-5998.5</c:v>
                </c:pt>
                <c:pt idx="136">
                  <c:v>-5998</c:v>
                </c:pt>
                <c:pt idx="137">
                  <c:v>-5997.5</c:v>
                </c:pt>
                <c:pt idx="138">
                  <c:v>-5978</c:v>
                </c:pt>
                <c:pt idx="139">
                  <c:v>-5858</c:v>
                </c:pt>
                <c:pt idx="140">
                  <c:v>-5857.5</c:v>
                </c:pt>
                <c:pt idx="141">
                  <c:v>-5845.5</c:v>
                </c:pt>
                <c:pt idx="142">
                  <c:v>-5844.5</c:v>
                </c:pt>
                <c:pt idx="143">
                  <c:v>-5844</c:v>
                </c:pt>
                <c:pt idx="144">
                  <c:v>-5820.5</c:v>
                </c:pt>
                <c:pt idx="145">
                  <c:v>-5820</c:v>
                </c:pt>
                <c:pt idx="146">
                  <c:v>-5787</c:v>
                </c:pt>
                <c:pt idx="147">
                  <c:v>-5720</c:v>
                </c:pt>
                <c:pt idx="148">
                  <c:v>-5675</c:v>
                </c:pt>
                <c:pt idx="149">
                  <c:v>-5668</c:v>
                </c:pt>
                <c:pt idx="150">
                  <c:v>-5660.5</c:v>
                </c:pt>
                <c:pt idx="151">
                  <c:v>-5655</c:v>
                </c:pt>
                <c:pt idx="152">
                  <c:v>-5644.5</c:v>
                </c:pt>
                <c:pt idx="153">
                  <c:v>-5569.5</c:v>
                </c:pt>
                <c:pt idx="154">
                  <c:v>-5489.5</c:v>
                </c:pt>
                <c:pt idx="155">
                  <c:v>-5978</c:v>
                </c:pt>
                <c:pt idx="156">
                  <c:v>-5489.5</c:v>
                </c:pt>
                <c:pt idx="157">
                  <c:v>-5469</c:v>
                </c:pt>
                <c:pt idx="158">
                  <c:v>-5468</c:v>
                </c:pt>
                <c:pt idx="159">
                  <c:v>-5429</c:v>
                </c:pt>
                <c:pt idx="160">
                  <c:v>-5427</c:v>
                </c:pt>
                <c:pt idx="161">
                  <c:v>-5347.5</c:v>
                </c:pt>
                <c:pt idx="162">
                  <c:v>-5329</c:v>
                </c:pt>
                <c:pt idx="163">
                  <c:v>-5327</c:v>
                </c:pt>
                <c:pt idx="164">
                  <c:v>-5280</c:v>
                </c:pt>
                <c:pt idx="165">
                  <c:v>-5274</c:v>
                </c:pt>
                <c:pt idx="166">
                  <c:v>-5186.5</c:v>
                </c:pt>
                <c:pt idx="167">
                  <c:v>-5125</c:v>
                </c:pt>
                <c:pt idx="168">
                  <c:v>-5117</c:v>
                </c:pt>
                <c:pt idx="169">
                  <c:v>-5105</c:v>
                </c:pt>
                <c:pt idx="170">
                  <c:v>-4988.5</c:v>
                </c:pt>
                <c:pt idx="171">
                  <c:v>-4812</c:v>
                </c:pt>
                <c:pt idx="172">
                  <c:v>-4808</c:v>
                </c:pt>
                <c:pt idx="173">
                  <c:v>-4765</c:v>
                </c:pt>
                <c:pt idx="174">
                  <c:v>-4757</c:v>
                </c:pt>
                <c:pt idx="175">
                  <c:v>-4636</c:v>
                </c:pt>
                <c:pt idx="176">
                  <c:v>-4624</c:v>
                </c:pt>
                <c:pt idx="177">
                  <c:v>-4624</c:v>
                </c:pt>
                <c:pt idx="178">
                  <c:v>-4476</c:v>
                </c:pt>
                <c:pt idx="179">
                  <c:v>-4455</c:v>
                </c:pt>
                <c:pt idx="180">
                  <c:v>-4286.5</c:v>
                </c:pt>
                <c:pt idx="181">
                  <c:v>-4272.5</c:v>
                </c:pt>
                <c:pt idx="182">
                  <c:v>-4190.5</c:v>
                </c:pt>
                <c:pt idx="183">
                  <c:v>-4174.5</c:v>
                </c:pt>
                <c:pt idx="184">
                  <c:v>-4160</c:v>
                </c:pt>
                <c:pt idx="185">
                  <c:v>-4090.5</c:v>
                </c:pt>
                <c:pt idx="186">
                  <c:v>-3968</c:v>
                </c:pt>
                <c:pt idx="187">
                  <c:v>-3901</c:v>
                </c:pt>
                <c:pt idx="188">
                  <c:v>-3805</c:v>
                </c:pt>
                <c:pt idx="189">
                  <c:v>-3788</c:v>
                </c:pt>
                <c:pt idx="190">
                  <c:v>-3785.5</c:v>
                </c:pt>
                <c:pt idx="191">
                  <c:v>-3779.5</c:v>
                </c:pt>
                <c:pt idx="192">
                  <c:v>-3683</c:v>
                </c:pt>
                <c:pt idx="193">
                  <c:v>-3612</c:v>
                </c:pt>
                <c:pt idx="194">
                  <c:v>-3585</c:v>
                </c:pt>
                <c:pt idx="195">
                  <c:v>-3585</c:v>
                </c:pt>
                <c:pt idx="196">
                  <c:v>-3584.5</c:v>
                </c:pt>
                <c:pt idx="197">
                  <c:v>-3583</c:v>
                </c:pt>
                <c:pt idx="198">
                  <c:v>-3557</c:v>
                </c:pt>
                <c:pt idx="199">
                  <c:v>-3556</c:v>
                </c:pt>
                <c:pt idx="200">
                  <c:v>-3527</c:v>
                </c:pt>
                <c:pt idx="201">
                  <c:v>-3442</c:v>
                </c:pt>
                <c:pt idx="202">
                  <c:v>-3253</c:v>
                </c:pt>
                <c:pt idx="203">
                  <c:v>-3237</c:v>
                </c:pt>
                <c:pt idx="204">
                  <c:v>-3209</c:v>
                </c:pt>
                <c:pt idx="205">
                  <c:v>-3180</c:v>
                </c:pt>
                <c:pt idx="206">
                  <c:v>-3168</c:v>
                </c:pt>
                <c:pt idx="207">
                  <c:v>-3168</c:v>
                </c:pt>
                <c:pt idx="208">
                  <c:v>-3119</c:v>
                </c:pt>
                <c:pt idx="209">
                  <c:v>-3099</c:v>
                </c:pt>
                <c:pt idx="210">
                  <c:v>-3098</c:v>
                </c:pt>
                <c:pt idx="211">
                  <c:v>-3098</c:v>
                </c:pt>
                <c:pt idx="212">
                  <c:v>-3097</c:v>
                </c:pt>
                <c:pt idx="213">
                  <c:v>-3073</c:v>
                </c:pt>
                <c:pt idx="214">
                  <c:v>-3072</c:v>
                </c:pt>
                <c:pt idx="215">
                  <c:v>-3070.5</c:v>
                </c:pt>
                <c:pt idx="216">
                  <c:v>-3050</c:v>
                </c:pt>
                <c:pt idx="217">
                  <c:v>-3049.5</c:v>
                </c:pt>
                <c:pt idx="218">
                  <c:v>-2978</c:v>
                </c:pt>
                <c:pt idx="219">
                  <c:v>-2977.5</c:v>
                </c:pt>
                <c:pt idx="220">
                  <c:v>-2964.5</c:v>
                </c:pt>
                <c:pt idx="221">
                  <c:v>-2964</c:v>
                </c:pt>
                <c:pt idx="222">
                  <c:v>-2963</c:v>
                </c:pt>
                <c:pt idx="223">
                  <c:v>-2950</c:v>
                </c:pt>
                <c:pt idx="224">
                  <c:v>-2949.5</c:v>
                </c:pt>
                <c:pt idx="225">
                  <c:v>-2949</c:v>
                </c:pt>
                <c:pt idx="226">
                  <c:v>-2937.5</c:v>
                </c:pt>
                <c:pt idx="227">
                  <c:v>-2881</c:v>
                </c:pt>
                <c:pt idx="228">
                  <c:v>-2880.5</c:v>
                </c:pt>
                <c:pt idx="229">
                  <c:v>-2633</c:v>
                </c:pt>
                <c:pt idx="230">
                  <c:v>-2603.5</c:v>
                </c:pt>
                <c:pt idx="231">
                  <c:v>-2590.5</c:v>
                </c:pt>
                <c:pt idx="232">
                  <c:v>-2590</c:v>
                </c:pt>
                <c:pt idx="233">
                  <c:v>-2428</c:v>
                </c:pt>
                <c:pt idx="234">
                  <c:v>-2330.5</c:v>
                </c:pt>
                <c:pt idx="235">
                  <c:v>-2330</c:v>
                </c:pt>
                <c:pt idx="236">
                  <c:v>-2302</c:v>
                </c:pt>
                <c:pt idx="237">
                  <c:v>-2190.5</c:v>
                </c:pt>
                <c:pt idx="238">
                  <c:v>-2168</c:v>
                </c:pt>
                <c:pt idx="239">
                  <c:v>-2121</c:v>
                </c:pt>
                <c:pt idx="240">
                  <c:v>-2084</c:v>
                </c:pt>
                <c:pt idx="241">
                  <c:v>-2083.5</c:v>
                </c:pt>
                <c:pt idx="242">
                  <c:v>-2069.5</c:v>
                </c:pt>
                <c:pt idx="243">
                  <c:v>-2041.5</c:v>
                </c:pt>
                <c:pt idx="244">
                  <c:v>-2029</c:v>
                </c:pt>
                <c:pt idx="245">
                  <c:v>-1914</c:v>
                </c:pt>
                <c:pt idx="246">
                  <c:v>-1900.5</c:v>
                </c:pt>
                <c:pt idx="247">
                  <c:v>-1831.5</c:v>
                </c:pt>
                <c:pt idx="248">
                  <c:v>-1787.5</c:v>
                </c:pt>
                <c:pt idx="249">
                  <c:v>-1752.5</c:v>
                </c:pt>
                <c:pt idx="250">
                  <c:v>-1739</c:v>
                </c:pt>
                <c:pt idx="251">
                  <c:v>-1724.5</c:v>
                </c:pt>
                <c:pt idx="252">
                  <c:v>-1655</c:v>
                </c:pt>
                <c:pt idx="253">
                  <c:v>-1393.5</c:v>
                </c:pt>
                <c:pt idx="254">
                  <c:v>-1393.5</c:v>
                </c:pt>
                <c:pt idx="255">
                  <c:v>-1392.5</c:v>
                </c:pt>
                <c:pt idx="256">
                  <c:v>-1380.5</c:v>
                </c:pt>
                <c:pt idx="257">
                  <c:v>-1380</c:v>
                </c:pt>
                <c:pt idx="258">
                  <c:v>-1380</c:v>
                </c:pt>
                <c:pt idx="259">
                  <c:v>-1338.5</c:v>
                </c:pt>
                <c:pt idx="260">
                  <c:v>-1296</c:v>
                </c:pt>
                <c:pt idx="261">
                  <c:v>-1252</c:v>
                </c:pt>
                <c:pt idx="262">
                  <c:v>-1224.5</c:v>
                </c:pt>
                <c:pt idx="263">
                  <c:v>-1224</c:v>
                </c:pt>
                <c:pt idx="264">
                  <c:v>-1198</c:v>
                </c:pt>
                <c:pt idx="265">
                  <c:v>-1197.5</c:v>
                </c:pt>
                <c:pt idx="266">
                  <c:v>-1091</c:v>
                </c:pt>
                <c:pt idx="267">
                  <c:v>-1077</c:v>
                </c:pt>
                <c:pt idx="268">
                  <c:v>-1049</c:v>
                </c:pt>
                <c:pt idx="269">
                  <c:v>-1007</c:v>
                </c:pt>
                <c:pt idx="270">
                  <c:v>-817.5</c:v>
                </c:pt>
                <c:pt idx="271">
                  <c:v>-789.5</c:v>
                </c:pt>
                <c:pt idx="272">
                  <c:v>-731</c:v>
                </c:pt>
                <c:pt idx="273">
                  <c:v>-724.5</c:v>
                </c:pt>
                <c:pt idx="274">
                  <c:v>-690</c:v>
                </c:pt>
                <c:pt idx="275">
                  <c:v>-556</c:v>
                </c:pt>
                <c:pt idx="276">
                  <c:v>-535.5</c:v>
                </c:pt>
                <c:pt idx="277">
                  <c:v>-535</c:v>
                </c:pt>
                <c:pt idx="278">
                  <c:v>-506.5</c:v>
                </c:pt>
                <c:pt idx="279">
                  <c:v>-393.5</c:v>
                </c:pt>
                <c:pt idx="280">
                  <c:v>-387</c:v>
                </c:pt>
                <c:pt idx="281">
                  <c:v>-386.5</c:v>
                </c:pt>
                <c:pt idx="282">
                  <c:v>-373</c:v>
                </c:pt>
                <c:pt idx="283">
                  <c:v>-359</c:v>
                </c:pt>
                <c:pt idx="284">
                  <c:v>-203.5</c:v>
                </c:pt>
                <c:pt idx="285">
                  <c:v>-191.5</c:v>
                </c:pt>
                <c:pt idx="286">
                  <c:v>-191</c:v>
                </c:pt>
                <c:pt idx="287">
                  <c:v>-190</c:v>
                </c:pt>
                <c:pt idx="288">
                  <c:v>-75</c:v>
                </c:pt>
                <c:pt idx="289">
                  <c:v>-41.5</c:v>
                </c:pt>
                <c:pt idx="290">
                  <c:v>-36</c:v>
                </c:pt>
                <c:pt idx="291">
                  <c:v>0</c:v>
                </c:pt>
                <c:pt idx="292">
                  <c:v>12.5</c:v>
                </c:pt>
                <c:pt idx="293">
                  <c:v>168</c:v>
                </c:pt>
                <c:pt idx="294">
                  <c:v>1683</c:v>
                </c:pt>
                <c:pt idx="295">
                  <c:v>1858</c:v>
                </c:pt>
                <c:pt idx="296">
                  <c:v>1858.5</c:v>
                </c:pt>
                <c:pt idx="297">
                  <c:v>2210</c:v>
                </c:pt>
                <c:pt idx="298">
                  <c:v>2210</c:v>
                </c:pt>
                <c:pt idx="299">
                  <c:v>2216</c:v>
                </c:pt>
                <c:pt idx="300">
                  <c:v>2358</c:v>
                </c:pt>
                <c:pt idx="301">
                  <c:v>2358.5</c:v>
                </c:pt>
                <c:pt idx="302">
                  <c:v>5274</c:v>
                </c:pt>
                <c:pt idx="303">
                  <c:v>5489.5</c:v>
                </c:pt>
                <c:pt idx="304">
                  <c:v>5670</c:v>
                </c:pt>
                <c:pt idx="305">
                  <c:v>5933</c:v>
                </c:pt>
                <c:pt idx="306">
                  <c:v>5934</c:v>
                </c:pt>
                <c:pt idx="307">
                  <c:v>5934</c:v>
                </c:pt>
                <c:pt idx="308">
                  <c:v>5957</c:v>
                </c:pt>
                <c:pt idx="309">
                  <c:v>5961.5</c:v>
                </c:pt>
                <c:pt idx="310">
                  <c:v>5990</c:v>
                </c:pt>
                <c:pt idx="311">
                  <c:v>5990.5</c:v>
                </c:pt>
                <c:pt idx="312">
                  <c:v>6089</c:v>
                </c:pt>
                <c:pt idx="313">
                  <c:v>6109.5</c:v>
                </c:pt>
                <c:pt idx="314">
                  <c:v>6110</c:v>
                </c:pt>
                <c:pt idx="315">
                  <c:v>6110.5</c:v>
                </c:pt>
                <c:pt idx="316">
                  <c:v>6137</c:v>
                </c:pt>
                <c:pt idx="317">
                  <c:v>6137</c:v>
                </c:pt>
                <c:pt idx="318">
                  <c:v>6279.5</c:v>
                </c:pt>
                <c:pt idx="319">
                  <c:v>6427</c:v>
                </c:pt>
                <c:pt idx="320">
                  <c:v>6635</c:v>
                </c:pt>
                <c:pt idx="321">
                  <c:v>6646.5</c:v>
                </c:pt>
                <c:pt idx="322">
                  <c:v>6757</c:v>
                </c:pt>
                <c:pt idx="323">
                  <c:v>6757</c:v>
                </c:pt>
                <c:pt idx="324">
                  <c:v>6805.5</c:v>
                </c:pt>
                <c:pt idx="325">
                  <c:v>6947.5</c:v>
                </c:pt>
                <c:pt idx="326">
                  <c:v>6961</c:v>
                </c:pt>
                <c:pt idx="327">
                  <c:v>6961</c:v>
                </c:pt>
                <c:pt idx="328">
                  <c:v>6961</c:v>
                </c:pt>
                <c:pt idx="329">
                  <c:v>7151</c:v>
                </c:pt>
                <c:pt idx="330">
                  <c:v>7152</c:v>
                </c:pt>
                <c:pt idx="331">
                  <c:v>7264</c:v>
                </c:pt>
                <c:pt idx="332">
                  <c:v>7355</c:v>
                </c:pt>
              </c:numCache>
            </c:numRef>
          </c:xVal>
          <c:yVal>
            <c:numRef>
              <c:f>A!$I$21:$I$996</c:f>
              <c:numCache>
                <c:formatCode>General</c:formatCode>
                <c:ptCount val="976"/>
                <c:pt idx="0">
                  <c:v>0.19101700000283017</c:v>
                </c:pt>
                <c:pt idx="1">
                  <c:v>-2.5830999997197068E-2</c:v>
                </c:pt>
                <c:pt idx="2">
                  <c:v>0.1306315000019822</c:v>
                </c:pt>
                <c:pt idx="3">
                  <c:v>0.20405100000425591</c:v>
                </c:pt>
                <c:pt idx="4">
                  <c:v>0.1071380000012141</c:v>
                </c:pt>
                <c:pt idx="5">
                  <c:v>-9.6359999988635536E-3</c:v>
                </c:pt>
                <c:pt idx="6">
                  <c:v>8.3063500002026558E-2</c:v>
                </c:pt>
                <c:pt idx="7">
                  <c:v>0.14609750000090571</c:v>
                </c:pt>
                <c:pt idx="8">
                  <c:v>0.13190400000166846</c:v>
                </c:pt>
                <c:pt idx="9">
                  <c:v>1.3605000000097789E-2</c:v>
                </c:pt>
                <c:pt idx="10">
                  <c:v>4.3040000018663704E-3</c:v>
                </c:pt>
                <c:pt idx="11">
                  <c:v>-3.1512499997916166E-2</c:v>
                </c:pt>
                <c:pt idx="12">
                  <c:v>8.3735000003798632E-2</c:v>
                </c:pt>
                <c:pt idx="13">
                  <c:v>9.0735000001586741E-2</c:v>
                </c:pt>
                <c:pt idx="14">
                  <c:v>4.5326500003284309E-2</c:v>
                </c:pt>
                <c:pt idx="15">
                  <c:v>0.12004700000034063</c:v>
                </c:pt>
                <c:pt idx="16">
                  <c:v>5.0466500004404224E-2</c:v>
                </c:pt>
                <c:pt idx="17">
                  <c:v>0.14656350000223028</c:v>
                </c:pt>
                <c:pt idx="18">
                  <c:v>0.14911200000278768</c:v>
                </c:pt>
                <c:pt idx="19">
                  <c:v>0.22870350000448525</c:v>
                </c:pt>
                <c:pt idx="20">
                  <c:v>0.22612300000037067</c:v>
                </c:pt>
                <c:pt idx="21">
                  <c:v>1.7058500001439825E-2</c:v>
                </c:pt>
                <c:pt idx="22">
                  <c:v>9.7070000003441237E-2</c:v>
                </c:pt>
                <c:pt idx="23">
                  <c:v>0.25779300000431249</c:v>
                </c:pt>
                <c:pt idx="24">
                  <c:v>0.13886850000199047</c:v>
                </c:pt>
                <c:pt idx="25">
                  <c:v>-7.0267999999487074E-2</c:v>
                </c:pt>
                <c:pt idx="26">
                  <c:v>0.10517300000356045</c:v>
                </c:pt>
                <c:pt idx="27">
                  <c:v>-4.373499996290775E-3</c:v>
                </c:pt>
                <c:pt idx="28">
                  <c:v>0.14042350000090664</c:v>
                </c:pt>
                <c:pt idx="29">
                  <c:v>5.9532999999646563E-2</c:v>
                </c:pt>
                <c:pt idx="30">
                  <c:v>-8.0689999958849512E-3</c:v>
                </c:pt>
                <c:pt idx="31">
                  <c:v>0.10069450000082725</c:v>
                </c:pt>
                <c:pt idx="32">
                  <c:v>3.9092500002880115E-2</c:v>
                </c:pt>
                <c:pt idx="33">
                  <c:v>3.0211000001145294E-2</c:v>
                </c:pt>
                <c:pt idx="34">
                  <c:v>-8.2132999996247236E-2</c:v>
                </c:pt>
                <c:pt idx="35">
                  <c:v>0.19914799999969546</c:v>
                </c:pt>
                <c:pt idx="36">
                  <c:v>7.4126499999692896E-2</c:v>
                </c:pt>
                <c:pt idx="37">
                  <c:v>1.8105000002833549E-2</c:v>
                </c:pt>
                <c:pt idx="38">
                  <c:v>8.222350000141887E-2</c:v>
                </c:pt>
                <c:pt idx="39">
                  <c:v>-1.9581499997002538E-2</c:v>
                </c:pt>
                <c:pt idx="40">
                  <c:v>0.1347955000019283</c:v>
                </c:pt>
                <c:pt idx="41">
                  <c:v>4.151500001171371E-3</c:v>
                </c:pt>
                <c:pt idx="42">
                  <c:v>3.0786500003159745E-2</c:v>
                </c:pt>
                <c:pt idx="43">
                  <c:v>0.16101300000445917</c:v>
                </c:pt>
                <c:pt idx="44">
                  <c:v>0.13504700000339653</c:v>
                </c:pt>
                <c:pt idx="45">
                  <c:v>-1.4382499997736886E-2</c:v>
                </c:pt>
                <c:pt idx="46">
                  <c:v>-3.2239000000117812E-2</c:v>
                </c:pt>
                <c:pt idx="47">
                  <c:v>-7.3989999982586596E-3</c:v>
                </c:pt>
                <c:pt idx="48">
                  <c:v>6.3021000001754146E-2</c:v>
                </c:pt>
                <c:pt idx="49">
                  <c:v>-6.9679999978689011E-3</c:v>
                </c:pt>
                <c:pt idx="50">
                  <c:v>0.12447400000382913</c:v>
                </c:pt>
                <c:pt idx="51">
                  <c:v>-3.4547499995824182E-2</c:v>
                </c:pt>
                <c:pt idx="52">
                  <c:v>0.16629150000517257</c:v>
                </c:pt>
                <c:pt idx="53">
                  <c:v>0.19150700000318466</c:v>
                </c:pt>
                <c:pt idx="54">
                  <c:v>0.12616450000132318</c:v>
                </c:pt>
                <c:pt idx="55">
                  <c:v>5.4541000001336215E-2</c:v>
                </c:pt>
                <c:pt idx="56">
                  <c:v>0.1011770000004617</c:v>
                </c:pt>
                <c:pt idx="57">
                  <c:v>5.487600000196835E-2</c:v>
                </c:pt>
                <c:pt idx="58">
                  <c:v>0.11867300000085379</c:v>
                </c:pt>
                <c:pt idx="59">
                  <c:v>-4.5154499999625841E-2</c:v>
                </c:pt>
                <c:pt idx="60">
                  <c:v>-4.1544999985489994E-3</c:v>
                </c:pt>
                <c:pt idx="61">
                  <c:v>5.1728000002185581E-2</c:v>
                </c:pt>
                <c:pt idx="62">
                  <c:v>4.0804000003845431E-2</c:v>
                </c:pt>
                <c:pt idx="63">
                  <c:v>8.2804000001488021E-2</c:v>
                </c:pt>
                <c:pt idx="64">
                  <c:v>2.1782500003610039E-2</c:v>
                </c:pt>
                <c:pt idx="65">
                  <c:v>6.3782500004890608E-2</c:v>
                </c:pt>
                <c:pt idx="66">
                  <c:v>8.6782500002300367E-2</c:v>
                </c:pt>
                <c:pt idx="67">
                  <c:v>-1.3238999996247003E-2</c:v>
                </c:pt>
                <c:pt idx="68">
                  <c:v>9.761000004800735E-3</c:v>
                </c:pt>
                <c:pt idx="69">
                  <c:v>8.7245000002440065E-2</c:v>
                </c:pt>
                <c:pt idx="70">
                  <c:v>0.13524500000130502</c:v>
                </c:pt>
                <c:pt idx="71">
                  <c:v>2.6901000004727393E-2</c:v>
                </c:pt>
                <c:pt idx="72">
                  <c:v>8.2041000001481734E-2</c:v>
                </c:pt>
                <c:pt idx="73">
                  <c:v>0.12304100000255858</c:v>
                </c:pt>
                <c:pt idx="74">
                  <c:v>-3.5609999977168627E-3</c:v>
                </c:pt>
                <c:pt idx="75">
                  <c:v>3.7438999999722E-2</c:v>
                </c:pt>
                <c:pt idx="76">
                  <c:v>8.0439000001206296E-2</c:v>
                </c:pt>
                <c:pt idx="77">
                  <c:v>2.0837000000028638E-2</c:v>
                </c:pt>
                <c:pt idx="78">
                  <c:v>6.7836999998689862E-2</c:v>
                </c:pt>
                <c:pt idx="79">
                  <c:v>0.11383700000078534</c:v>
                </c:pt>
                <c:pt idx="80">
                  <c:v>5.5709000000206288E-2</c:v>
                </c:pt>
                <c:pt idx="81">
                  <c:v>2.913500000431668E-3</c:v>
                </c:pt>
                <c:pt idx="82">
                  <c:v>7.4655500004155328E-2</c:v>
                </c:pt>
                <c:pt idx="83">
                  <c:v>0.11865550000220537</c:v>
                </c:pt>
                <c:pt idx="84">
                  <c:v>-1.8150499996409053E-2</c:v>
                </c:pt>
                <c:pt idx="85">
                  <c:v>-6.7471999998815591E-2</c:v>
                </c:pt>
                <c:pt idx="86">
                  <c:v>7.4270000000979053E-2</c:v>
                </c:pt>
                <c:pt idx="87">
                  <c:v>7.2388500000670319E-2</c:v>
                </c:pt>
                <c:pt idx="88">
                  <c:v>0.11338850000174716</c:v>
                </c:pt>
                <c:pt idx="89">
                  <c:v>0.13926150000042981</c:v>
                </c:pt>
                <c:pt idx="90">
                  <c:v>5.3735000001324806E-2</c:v>
                </c:pt>
                <c:pt idx="91">
                  <c:v>9.4135000035748817E-3</c:v>
                </c:pt>
                <c:pt idx="92">
                  <c:v>-6.7467999997461447E-2</c:v>
                </c:pt>
                <c:pt idx="93">
                  <c:v>4.3951499999820953E-2</c:v>
                </c:pt>
                <c:pt idx="94">
                  <c:v>1.8866000002162764E-2</c:v>
                </c:pt>
                <c:pt idx="95">
                  <c:v>2.7157000000443077E-2</c:v>
                </c:pt>
                <c:pt idx="96">
                  <c:v>2.9748500001005596E-2</c:v>
                </c:pt>
                <c:pt idx="97">
                  <c:v>3.0448000001342734E-2</c:v>
                </c:pt>
                <c:pt idx="98">
                  <c:v>4.2180000000371365E-2</c:v>
                </c:pt>
                <c:pt idx="99">
                  <c:v>7.8300000313902274E-4</c:v>
                </c:pt>
                <c:pt idx="100">
                  <c:v>0.12071999999898253</c:v>
                </c:pt>
                <c:pt idx="101">
                  <c:v>-4.3623999998089857E-2</c:v>
                </c:pt>
                <c:pt idx="102">
                  <c:v>3.4559000003355322E-2</c:v>
                </c:pt>
                <c:pt idx="103">
                  <c:v>9.2559000000619562E-2</c:v>
                </c:pt>
                <c:pt idx="104">
                  <c:v>-2.8785000002244487E-2</c:v>
                </c:pt>
                <c:pt idx="105">
                  <c:v>7.5290500004484784E-2</c:v>
                </c:pt>
                <c:pt idx="106">
                  <c:v>8.0226000001857756E-2</c:v>
                </c:pt>
                <c:pt idx="107">
                  <c:v>7.1688500000163913E-2</c:v>
                </c:pt>
                <c:pt idx="108">
                  <c:v>0.11840899999879184</c:v>
                </c:pt>
                <c:pt idx="109">
                  <c:v>2.0346000001154607E-2</c:v>
                </c:pt>
                <c:pt idx="110">
                  <c:v>0.11783000000286847</c:v>
                </c:pt>
                <c:pt idx="111">
                  <c:v>0.152142000002641</c:v>
                </c:pt>
                <c:pt idx="112">
                  <c:v>0.1016810000037367</c:v>
                </c:pt>
                <c:pt idx="113">
                  <c:v>6.0563000002730405E-2</c:v>
                </c:pt>
                <c:pt idx="114">
                  <c:v>-4.9682999997457955E-2</c:v>
                </c:pt>
                <c:pt idx="115">
                  <c:v>2.1317000002454733E-2</c:v>
                </c:pt>
                <c:pt idx="116">
                  <c:v>7.2565999998914776E-2</c:v>
                </c:pt>
                <c:pt idx="117">
                  <c:v>0.1167490000007092</c:v>
                </c:pt>
                <c:pt idx="118">
                  <c:v>0.13874900000155321</c:v>
                </c:pt>
                <c:pt idx="119">
                  <c:v>2.5729000004503177E-2</c:v>
                </c:pt>
                <c:pt idx="120">
                  <c:v>3.9170000000012806E-2</c:v>
                </c:pt>
                <c:pt idx="121">
                  <c:v>1.814849999936996E-2</c:v>
                </c:pt>
                <c:pt idx="122">
                  <c:v>1.7126999999163672E-2</c:v>
                </c:pt>
                <c:pt idx="123">
                  <c:v>-1.491600000008475E-2</c:v>
                </c:pt>
                <c:pt idx="124">
                  <c:v>-4.5937499999126885E-2</c:v>
                </c:pt>
                <c:pt idx="125">
                  <c:v>-1.2023499999486376E-2</c:v>
                </c:pt>
                <c:pt idx="126">
                  <c:v>6.4820000006875489E-3</c:v>
                </c:pt>
                <c:pt idx="127">
                  <c:v>2.3320000036619604E-3</c:v>
                </c:pt>
                <c:pt idx="128">
                  <c:v>0.10507400000278722</c:v>
                </c:pt>
                <c:pt idx="129">
                  <c:v>2.6171000001340872E-2</c:v>
                </c:pt>
                <c:pt idx="130">
                  <c:v>6.3816999998380197E-2</c:v>
                </c:pt>
                <c:pt idx="131">
                  <c:v>-3.4483999999793014E-2</c:v>
                </c:pt>
                <c:pt idx="132">
                  <c:v>1.5215000003081514E-2</c:v>
                </c:pt>
                <c:pt idx="133">
                  <c:v>2.1215000000665896E-2</c:v>
                </c:pt>
                <c:pt idx="134">
                  <c:v>0.13995700000305078</c:v>
                </c:pt>
                <c:pt idx="135">
                  <c:v>4.7935500002495246E-2</c:v>
                </c:pt>
                <c:pt idx="136">
                  <c:v>3.6914000003889669E-2</c:v>
                </c:pt>
                <c:pt idx="137">
                  <c:v>-4.1074999971897341E-3</c:v>
                </c:pt>
                <c:pt idx="138">
                  <c:v>6.605400000262307E-2</c:v>
                </c:pt>
                <c:pt idx="139">
                  <c:v>1.0894000002735993E-2</c:v>
                </c:pt>
                <c:pt idx="140">
                  <c:v>9.8725000025297049E-3</c:v>
                </c:pt>
                <c:pt idx="141">
                  <c:v>8.5356499999761581E-2</c:v>
                </c:pt>
                <c:pt idx="142">
                  <c:v>3.3313500000076601E-2</c:v>
                </c:pt>
                <c:pt idx="143">
                  <c:v>2.2292000001471024E-2</c:v>
                </c:pt>
                <c:pt idx="144">
                  <c:v>-1.1718499998096377E-2</c:v>
                </c:pt>
                <c:pt idx="145">
                  <c:v>-4.1739999996934785E-2</c:v>
                </c:pt>
                <c:pt idx="146">
                  <c:v>8.0841000002692454E-2</c:v>
                </c:pt>
                <c:pt idx="147">
                  <c:v>2.6959999999235151E-2</c:v>
                </c:pt>
                <c:pt idx="148">
                  <c:v>5.7024999998247949E-2</c:v>
                </c:pt>
                <c:pt idx="149">
                  <c:v>2.7240000017627608E-3</c:v>
                </c:pt>
                <c:pt idx="150">
                  <c:v>2.7401500003179535E-2</c:v>
                </c:pt>
                <c:pt idx="151">
                  <c:v>6.6165000003820751E-2</c:v>
                </c:pt>
                <c:pt idx="152">
                  <c:v>-2.2864999991725199E-3</c:v>
                </c:pt>
                <c:pt idx="153">
                  <c:v>-2.851149999696645E-2</c:v>
                </c:pt>
                <c:pt idx="154">
                  <c:v>4.0048500002740184E-2</c:v>
                </c:pt>
                <c:pt idx="156">
                  <c:v>8.2048500000382774E-2</c:v>
                </c:pt>
                <c:pt idx="157">
                  <c:v>-6.083299999954761E-2</c:v>
                </c:pt>
                <c:pt idx="158">
                  <c:v>-5.3875999998126645E-2</c:v>
                </c:pt>
                <c:pt idx="159">
                  <c:v>0.14344700000219746</c:v>
                </c:pt>
                <c:pt idx="160">
                  <c:v>-2.5638999999500811E-2</c:v>
                </c:pt>
                <c:pt idx="161">
                  <c:v>-3.6057499997696141E-2</c:v>
                </c:pt>
                <c:pt idx="162">
                  <c:v>-2.9853000000002794E-2</c:v>
                </c:pt>
                <c:pt idx="163">
                  <c:v>5.5060999999113847E-2</c:v>
                </c:pt>
                <c:pt idx="164">
                  <c:v>7.0040000002336456E-2</c:v>
                </c:pt>
                <c:pt idx="165">
                  <c:v>7.8200000280048698E-4</c:v>
                </c:pt>
                <c:pt idx="166">
                  <c:v>7.8019500000664266E-2</c:v>
                </c:pt>
                <c:pt idx="167">
                  <c:v>-2.5624999998399289E-2</c:v>
                </c:pt>
                <c:pt idx="168">
                  <c:v>-1.5969000000040978E-2</c:v>
                </c:pt>
                <c:pt idx="169">
                  <c:v>-2.2484999997686828E-2</c:v>
                </c:pt>
                <c:pt idx="170">
                  <c:v>-5.7494500000757398E-2</c:v>
                </c:pt>
                <c:pt idx="171">
                  <c:v>-0.13508400000137044</c:v>
                </c:pt>
                <c:pt idx="172">
                  <c:v>3.7440000014612451E-3</c:v>
                </c:pt>
                <c:pt idx="173">
                  <c:v>-8.1104999997478444E-2</c:v>
                </c:pt>
                <c:pt idx="174">
                  <c:v>2.551000001403736E-3</c:v>
                </c:pt>
                <c:pt idx="175">
                  <c:v>-0.11265199999979814</c:v>
                </c:pt>
                <c:pt idx="176">
                  <c:v>-2.4167999996279832E-2</c:v>
                </c:pt>
                <c:pt idx="177">
                  <c:v>-1.0167999997065635E-2</c:v>
                </c:pt>
                <c:pt idx="178">
                  <c:v>4.6468000000459142E-2</c:v>
                </c:pt>
                <c:pt idx="179">
                  <c:v>-1.4349999983096495E-3</c:v>
                </c:pt>
                <c:pt idx="180">
                  <c:v>0.1293195000034757</c:v>
                </c:pt>
                <c:pt idx="181">
                  <c:v>3.8717499999620486E-2</c:v>
                </c:pt>
                <c:pt idx="182">
                  <c:v>7.4191500003507826E-2</c:v>
                </c:pt>
                <c:pt idx="183">
                  <c:v>-4.8496499999600928E-2</c:v>
                </c:pt>
                <c:pt idx="184">
                  <c:v>1.1879999998200219E-2</c:v>
                </c:pt>
                <c:pt idx="185">
                  <c:v>8.1891499998164363E-2</c:v>
                </c:pt>
                <c:pt idx="186">
                  <c:v>2.8624000005947892E-2</c:v>
                </c:pt>
                <c:pt idx="187">
                  <c:v>1.7430000007152557E-3</c:v>
                </c:pt>
                <c:pt idx="188">
                  <c:v>-0.14238499999919441</c:v>
                </c:pt>
                <c:pt idx="189">
                  <c:v>-2.8116000001318753E-2</c:v>
                </c:pt>
                <c:pt idx="190">
                  <c:v>1.6776500000560191E-2</c:v>
                </c:pt>
                <c:pt idx="191">
                  <c:v>0.12851850000151899</c:v>
                </c:pt>
                <c:pt idx="192">
                  <c:v>-1.6309999991790392E-3</c:v>
                </c:pt>
                <c:pt idx="193">
                  <c:v>0.11331600000266917</c:v>
                </c:pt>
                <c:pt idx="194">
                  <c:v>-2.2844999992230441E-2</c:v>
                </c:pt>
                <c:pt idx="195">
                  <c:v>-1.0844999997061677E-2</c:v>
                </c:pt>
                <c:pt idx="196">
                  <c:v>-3.8664999956381507E-3</c:v>
                </c:pt>
                <c:pt idx="197">
                  <c:v>6.0689999954774976E-3</c:v>
                </c:pt>
                <c:pt idx="198">
                  <c:v>-1.0048999996797647E-2</c:v>
                </c:pt>
                <c:pt idx="199">
                  <c:v>6.4908000000286847E-2</c:v>
                </c:pt>
                <c:pt idx="200">
                  <c:v>-7.333900000230642E-2</c:v>
                </c:pt>
                <c:pt idx="201">
                  <c:v>-3.1993999997212086E-2</c:v>
                </c:pt>
                <c:pt idx="202">
                  <c:v>5.8879000003798865E-2</c:v>
                </c:pt>
                <c:pt idx="203">
                  <c:v>-1.3809000003675465E-2</c:v>
                </c:pt>
                <c:pt idx="204">
                  <c:v>5.2987000002758577E-2</c:v>
                </c:pt>
                <c:pt idx="205">
                  <c:v>-9.1260000001057051E-2</c:v>
                </c:pt>
                <c:pt idx="206">
                  <c:v>7.4224000003596302E-2</c:v>
                </c:pt>
                <c:pt idx="207">
                  <c:v>0.1092239999998128</c:v>
                </c:pt>
                <c:pt idx="208">
                  <c:v>-3.4883000000263564E-2</c:v>
                </c:pt>
                <c:pt idx="209">
                  <c:v>8.4257000002253335E-2</c:v>
                </c:pt>
                <c:pt idx="210">
                  <c:v>-8.7859999985084869E-3</c:v>
                </c:pt>
                <c:pt idx="211">
                  <c:v>1.2214000002131797E-2</c:v>
                </c:pt>
                <c:pt idx="212">
                  <c:v>-5.2829000000201631E-2</c:v>
                </c:pt>
                <c:pt idx="213">
                  <c:v>2.0139000000199303E-2</c:v>
                </c:pt>
                <c:pt idx="214">
                  <c:v>0.14909600000100909</c:v>
                </c:pt>
                <c:pt idx="215">
                  <c:v>-4.3968499994662125E-2</c:v>
                </c:pt>
                <c:pt idx="216">
                  <c:v>2.4149999997462146E-2</c:v>
                </c:pt>
                <c:pt idx="217">
                  <c:v>3.1285000004572794E-3</c:v>
                </c:pt>
                <c:pt idx="218">
                  <c:v>4.7053999995114282E-2</c:v>
                </c:pt>
                <c:pt idx="219">
                  <c:v>-5.3967500003636815E-2</c:v>
                </c:pt>
                <c:pt idx="220">
                  <c:v>9.9473499998566695E-2</c:v>
                </c:pt>
                <c:pt idx="221">
                  <c:v>1.8452000003890134E-2</c:v>
                </c:pt>
                <c:pt idx="222">
                  <c:v>-7.3591000000305939E-2</c:v>
                </c:pt>
                <c:pt idx="223">
                  <c:v>9.9850000005972106E-2</c:v>
                </c:pt>
                <c:pt idx="224">
                  <c:v>-1.1171499994816259E-2</c:v>
                </c:pt>
                <c:pt idx="225">
                  <c:v>2.7807000005850568E-2</c:v>
                </c:pt>
                <c:pt idx="226">
                  <c:v>0.26431250000314321</c:v>
                </c:pt>
                <c:pt idx="227">
                  <c:v>4.8830000014277175E-3</c:v>
                </c:pt>
                <c:pt idx="228">
                  <c:v>1.1861500002851244E-2</c:v>
                </c:pt>
                <c:pt idx="229">
                  <c:v>9.2218999998294748E-2</c:v>
                </c:pt>
                <c:pt idx="230">
                  <c:v>-3.8049499999033287E-2</c:v>
                </c:pt>
                <c:pt idx="231">
                  <c:v>-1.1608500004513189E-2</c:v>
                </c:pt>
                <c:pt idx="232">
                  <c:v>-4.1629999999713618E-2</c:v>
                </c:pt>
                <c:pt idx="233">
                  <c:v>-9.5959999962360598E-3</c:v>
                </c:pt>
                <c:pt idx="234">
                  <c:v>5.7211499995901249E-2</c:v>
                </c:pt>
                <c:pt idx="235">
                  <c:v>-1.8100000015692785E-3</c:v>
                </c:pt>
                <c:pt idx="236">
                  <c:v>-1.2013999999908265E-2</c:v>
                </c:pt>
                <c:pt idx="237">
                  <c:v>2.8191500001412351E-2</c:v>
                </c:pt>
                <c:pt idx="238">
                  <c:v>-8.6775999996461906E-2</c:v>
                </c:pt>
                <c:pt idx="239">
                  <c:v>9.2029999941587448E-3</c:v>
                </c:pt>
                <c:pt idx="240">
                  <c:v>3.3612000006542075E-2</c:v>
                </c:pt>
                <c:pt idx="241">
                  <c:v>3.8590500007558148E-2</c:v>
                </c:pt>
                <c:pt idx="242">
                  <c:v>2.2988500000792556E-2</c:v>
                </c:pt>
                <c:pt idx="243">
                  <c:v>3.3784500003093854E-2</c:v>
                </c:pt>
                <c:pt idx="244">
                  <c:v>8.7246999995841179E-2</c:v>
                </c:pt>
                <c:pt idx="245">
                  <c:v>-8.6979999978211708E-3</c:v>
                </c:pt>
                <c:pt idx="246">
                  <c:v>-1.0278499998094048E-2</c:v>
                </c:pt>
                <c:pt idx="247">
                  <c:v>3.1754499999806285E-2</c:v>
                </c:pt>
                <c:pt idx="248">
                  <c:v>2.2862500001792796E-2</c:v>
                </c:pt>
                <c:pt idx="249">
                  <c:v>2.2357500005455222E-2</c:v>
                </c:pt>
                <c:pt idx="250">
                  <c:v>-1.4222999998310115E-2</c:v>
                </c:pt>
                <c:pt idx="251">
                  <c:v>-2.7846500001032837E-2</c:v>
                </c:pt>
                <c:pt idx="252">
                  <c:v>-6.8349999928614125E-3</c:v>
                </c:pt>
                <c:pt idx="253">
                  <c:v>1.3920500001404434E-2</c:v>
                </c:pt>
                <c:pt idx="254">
                  <c:v>1.8920500006061047E-2</c:v>
                </c:pt>
                <c:pt idx="255">
                  <c:v>-5.1122500000928994E-2</c:v>
                </c:pt>
                <c:pt idx="256">
                  <c:v>4.6361499997146893E-2</c:v>
                </c:pt>
                <c:pt idx="257">
                  <c:v>-2.4660000002768356E-2</c:v>
                </c:pt>
                <c:pt idx="258">
                  <c:v>3.4339999998337589E-2</c:v>
                </c:pt>
                <c:pt idx="259">
                  <c:v>5.3555500002403278E-2</c:v>
                </c:pt>
                <c:pt idx="260">
                  <c:v>7.7279999968595803E-3</c:v>
                </c:pt>
                <c:pt idx="261">
                  <c:v>1.483600000210572E-2</c:v>
                </c:pt>
                <c:pt idx="262">
                  <c:v>2.4653500004205853E-2</c:v>
                </c:pt>
                <c:pt idx="263">
                  <c:v>1.6632000006211456E-2</c:v>
                </c:pt>
                <c:pt idx="264">
                  <c:v>3.2513999998627696E-2</c:v>
                </c:pt>
                <c:pt idx="265">
                  <c:v>5.4925000004004687E-3</c:v>
                </c:pt>
                <c:pt idx="266">
                  <c:v>1.4912999999069143E-2</c:v>
                </c:pt>
                <c:pt idx="267">
                  <c:v>3.8310999996610917E-2</c:v>
                </c:pt>
                <c:pt idx="268">
                  <c:v>4.6106999994663056E-2</c:v>
                </c:pt>
                <c:pt idx="269">
                  <c:v>-3.9699000000837259E-2</c:v>
                </c:pt>
                <c:pt idx="270">
                  <c:v>-3.4847499999159481E-2</c:v>
                </c:pt>
                <c:pt idx="271">
                  <c:v>5.7948499998019543E-2</c:v>
                </c:pt>
                <c:pt idx="272">
                  <c:v>-5.356700000265846E-2</c:v>
                </c:pt>
                <c:pt idx="273">
                  <c:v>2.2153500001877546E-2</c:v>
                </c:pt>
                <c:pt idx="274">
                  <c:v>2.9670000003534369E-2</c:v>
                </c:pt>
                <c:pt idx="275">
                  <c:v>-1.0919999986072071E-3</c:v>
                </c:pt>
                <c:pt idx="276">
                  <c:v>-1.4973499994084705E-2</c:v>
                </c:pt>
                <c:pt idx="277">
                  <c:v>-5.6994999999005813E-2</c:v>
                </c:pt>
                <c:pt idx="278">
                  <c:v>1.3779500004602596E-2</c:v>
                </c:pt>
                <c:pt idx="279">
                  <c:v>3.9204999993671663E-3</c:v>
                </c:pt>
                <c:pt idx="280">
                  <c:v>1.1640999997325707E-2</c:v>
                </c:pt>
                <c:pt idx="281">
                  <c:v>-5.438049999793293E-2</c:v>
                </c:pt>
                <c:pt idx="282">
                  <c:v>3.4039000005577691E-2</c:v>
                </c:pt>
                <c:pt idx="283">
                  <c:v>2.3436999996192753E-2</c:v>
                </c:pt>
                <c:pt idx="284">
                  <c:v>-1.624949999677483E-2</c:v>
                </c:pt>
                <c:pt idx="285">
                  <c:v>6.2234499993792269E-2</c:v>
                </c:pt>
                <c:pt idx="286">
                  <c:v>3.0212999998184387E-2</c:v>
                </c:pt>
                <c:pt idx="287">
                  <c:v>-5.4830000000947621E-2</c:v>
                </c:pt>
                <c:pt idx="288">
                  <c:v>1.92250000036438E-2</c:v>
                </c:pt>
                <c:pt idx="289">
                  <c:v>-5.4215500000282191E-2</c:v>
                </c:pt>
                <c:pt idx="290">
                  <c:v>6.1548000005132053E-2</c:v>
                </c:pt>
                <c:pt idx="291">
                  <c:v>0</c:v>
                </c:pt>
                <c:pt idx="292">
                  <c:v>9.0462500003923196E-2</c:v>
                </c:pt>
                <c:pt idx="293">
                  <c:v>5.3776000000652857E-2</c:v>
                </c:pt>
                <c:pt idx="294">
                  <c:v>7.3630999999295454E-2</c:v>
                </c:pt>
                <c:pt idx="295">
                  <c:v>6.7306000004464295E-2</c:v>
                </c:pt>
                <c:pt idx="296">
                  <c:v>1.6084500006400049E-2</c:v>
                </c:pt>
                <c:pt idx="305">
                  <c:v>0.18178099999931874</c:v>
                </c:pt>
                <c:pt idx="309">
                  <c:v>0.18425549999665236</c:v>
                </c:pt>
                <c:pt idx="313">
                  <c:v>0.1906914999926812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8A9-4D6C-9669-8988F957C8D4}"/>
            </c:ext>
          </c:extLst>
        </c:ser>
        <c:ser>
          <c:idx val="3"/>
          <c:order val="2"/>
          <c:tx>
            <c:strRef>
              <c:f>A!$J$20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0.03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2.4E-2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1.9E-2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2.5999999999999999E-2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1.2999999999999999E-2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1.4E-2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1.4E-2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0.02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0.01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1.2999999999999999E-2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0</c:v>
                  </c:pt>
                  <c:pt idx="156">
                    <c:v>0</c:v>
                  </c:pt>
                  <c:pt idx="157">
                    <c:v>0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0</c:v>
                  </c:pt>
                  <c:pt idx="163">
                    <c:v>0</c:v>
                  </c:pt>
                  <c:pt idx="164">
                    <c:v>0</c:v>
                  </c:pt>
                  <c:pt idx="165">
                    <c:v>1.7999999999999999E-2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0</c:v>
                  </c:pt>
                  <c:pt idx="173">
                    <c:v>0</c:v>
                  </c:pt>
                  <c:pt idx="174">
                    <c:v>0</c:v>
                  </c:pt>
                  <c:pt idx="175">
                    <c:v>0</c:v>
                  </c:pt>
                  <c:pt idx="176">
                    <c:v>0</c:v>
                  </c:pt>
                  <c:pt idx="177">
                    <c:v>0</c:v>
                  </c:pt>
                  <c:pt idx="178">
                    <c:v>0</c:v>
                  </c:pt>
                  <c:pt idx="179">
                    <c:v>2.1999999999999999E-2</c:v>
                  </c:pt>
                  <c:pt idx="180">
                    <c:v>0</c:v>
                  </c:pt>
                  <c:pt idx="181">
                    <c:v>0</c:v>
                  </c:pt>
                  <c:pt idx="182">
                    <c:v>0</c:v>
                  </c:pt>
                  <c:pt idx="183">
                    <c:v>0</c:v>
                  </c:pt>
                  <c:pt idx="184">
                    <c:v>0</c:v>
                  </c:pt>
                  <c:pt idx="185">
                    <c:v>0</c:v>
                  </c:pt>
                  <c:pt idx="186">
                    <c:v>0</c:v>
                  </c:pt>
                  <c:pt idx="187">
                    <c:v>0</c:v>
                  </c:pt>
                  <c:pt idx="188">
                    <c:v>0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0</c:v>
                  </c:pt>
                  <c:pt idx="192">
                    <c:v>1.7999999999999999E-2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0</c:v>
                  </c:pt>
                  <c:pt idx="197">
                    <c:v>0</c:v>
                  </c:pt>
                  <c:pt idx="198">
                    <c:v>0</c:v>
                  </c:pt>
                  <c:pt idx="199">
                    <c:v>0</c:v>
                  </c:pt>
                  <c:pt idx="200">
                    <c:v>0</c:v>
                  </c:pt>
                  <c:pt idx="201">
                    <c:v>0</c:v>
                  </c:pt>
                  <c:pt idx="202">
                    <c:v>0</c:v>
                  </c:pt>
                  <c:pt idx="203">
                    <c:v>0</c:v>
                  </c:pt>
                  <c:pt idx="204">
                    <c:v>0</c:v>
                  </c:pt>
                  <c:pt idx="205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09">
                    <c:v>0</c:v>
                  </c:pt>
                  <c:pt idx="210">
                    <c:v>0</c:v>
                  </c:pt>
                  <c:pt idx="211">
                    <c:v>0</c:v>
                  </c:pt>
                  <c:pt idx="212">
                    <c:v>0</c:v>
                  </c:pt>
                  <c:pt idx="213">
                    <c:v>1.2999999999999999E-2</c:v>
                  </c:pt>
                  <c:pt idx="214">
                    <c:v>0</c:v>
                  </c:pt>
                  <c:pt idx="215">
                    <c:v>0</c:v>
                  </c:pt>
                  <c:pt idx="216">
                    <c:v>0</c:v>
                  </c:pt>
                  <c:pt idx="217">
                    <c:v>0</c:v>
                  </c:pt>
                  <c:pt idx="218">
                    <c:v>0</c:v>
                  </c:pt>
                  <c:pt idx="219">
                    <c:v>0</c:v>
                  </c:pt>
                  <c:pt idx="220">
                    <c:v>0</c:v>
                  </c:pt>
                  <c:pt idx="221">
                    <c:v>0</c:v>
                  </c:pt>
                  <c:pt idx="222">
                    <c:v>0</c:v>
                  </c:pt>
                  <c:pt idx="223">
                    <c:v>0</c:v>
                  </c:pt>
                  <c:pt idx="224">
                    <c:v>0</c:v>
                  </c:pt>
                  <c:pt idx="225">
                    <c:v>0</c:v>
                  </c:pt>
                  <c:pt idx="226">
                    <c:v>0</c:v>
                  </c:pt>
                  <c:pt idx="229">
                    <c:v>0</c:v>
                  </c:pt>
                  <c:pt idx="230">
                    <c:v>0</c:v>
                  </c:pt>
                  <c:pt idx="231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7">
                    <c:v>0</c:v>
                  </c:pt>
                  <c:pt idx="238">
                    <c:v>0</c:v>
                  </c:pt>
                  <c:pt idx="239">
                    <c:v>8.9999999999999993E-3</c:v>
                  </c:pt>
                  <c:pt idx="240">
                    <c:v>0</c:v>
                  </c:pt>
                  <c:pt idx="241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8">
                    <c:v>0</c:v>
                  </c:pt>
                  <c:pt idx="249">
                    <c:v>0</c:v>
                  </c:pt>
                  <c:pt idx="250">
                    <c:v>0</c:v>
                  </c:pt>
                  <c:pt idx="251">
                    <c:v>0</c:v>
                  </c:pt>
                  <c:pt idx="252">
                    <c:v>0</c:v>
                  </c:pt>
                  <c:pt idx="253">
                    <c:v>0</c:v>
                  </c:pt>
                  <c:pt idx="254">
                    <c:v>0</c:v>
                  </c:pt>
                  <c:pt idx="255">
                    <c:v>0</c:v>
                  </c:pt>
                  <c:pt idx="256">
                    <c:v>0</c:v>
                  </c:pt>
                  <c:pt idx="257">
                    <c:v>0</c:v>
                  </c:pt>
                  <c:pt idx="258">
                    <c:v>0</c:v>
                  </c:pt>
                  <c:pt idx="259">
                    <c:v>0</c:v>
                  </c:pt>
                  <c:pt idx="260">
                    <c:v>0</c:v>
                  </c:pt>
                  <c:pt idx="261">
                    <c:v>8.9999999999999993E-3</c:v>
                  </c:pt>
                  <c:pt idx="262">
                    <c:v>0</c:v>
                  </c:pt>
                  <c:pt idx="263">
                    <c:v>0</c:v>
                  </c:pt>
                  <c:pt idx="264">
                    <c:v>0</c:v>
                  </c:pt>
                  <c:pt idx="265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68">
                    <c:v>0</c:v>
                  </c:pt>
                  <c:pt idx="269">
                    <c:v>0</c:v>
                  </c:pt>
                  <c:pt idx="270">
                    <c:v>0</c:v>
                  </c:pt>
                  <c:pt idx="271">
                    <c:v>0</c:v>
                  </c:pt>
                  <c:pt idx="272">
                    <c:v>0</c:v>
                  </c:pt>
                  <c:pt idx="273">
                    <c:v>0</c:v>
                  </c:pt>
                  <c:pt idx="274">
                    <c:v>0</c:v>
                  </c:pt>
                  <c:pt idx="275">
                    <c:v>1.0999999999999999E-2</c:v>
                  </c:pt>
                  <c:pt idx="276">
                    <c:v>0</c:v>
                  </c:pt>
                  <c:pt idx="277">
                    <c:v>0</c:v>
                  </c:pt>
                  <c:pt idx="278">
                    <c:v>0</c:v>
                  </c:pt>
                  <c:pt idx="279">
                    <c:v>0</c:v>
                  </c:pt>
                  <c:pt idx="280">
                    <c:v>0</c:v>
                  </c:pt>
                  <c:pt idx="281">
                    <c:v>0</c:v>
                  </c:pt>
                  <c:pt idx="282">
                    <c:v>0</c:v>
                  </c:pt>
                  <c:pt idx="283">
                    <c:v>0</c:v>
                  </c:pt>
                  <c:pt idx="284">
                    <c:v>0</c:v>
                  </c:pt>
                  <c:pt idx="285">
                    <c:v>0</c:v>
                  </c:pt>
                  <c:pt idx="286">
                    <c:v>0</c:v>
                  </c:pt>
                  <c:pt idx="287">
                    <c:v>0</c:v>
                  </c:pt>
                  <c:pt idx="288">
                    <c:v>1.7999999999999999E-2</c:v>
                  </c:pt>
                  <c:pt idx="289">
                    <c:v>0</c:v>
                  </c:pt>
                  <c:pt idx="290">
                    <c:v>0</c:v>
                  </c:pt>
                  <c:pt idx="291">
                    <c:v>0</c:v>
                  </c:pt>
                  <c:pt idx="292">
                    <c:v>0</c:v>
                  </c:pt>
                  <c:pt idx="293">
                    <c:v>0</c:v>
                  </c:pt>
                  <c:pt idx="295">
                    <c:v>0</c:v>
                  </c:pt>
                  <c:pt idx="297">
                    <c:v>2.5000000000000001E-3</c:v>
                  </c:pt>
                  <c:pt idx="298">
                    <c:v>0</c:v>
                  </c:pt>
                  <c:pt idx="299">
                    <c:v>2.5000000000000001E-3</c:v>
                  </c:pt>
                  <c:pt idx="300">
                    <c:v>1.5E-3</c:v>
                  </c:pt>
                  <c:pt idx="301">
                    <c:v>1E-3</c:v>
                  </c:pt>
                  <c:pt idx="302">
                    <c:v>1E-4</c:v>
                  </c:pt>
                  <c:pt idx="303">
                    <c:v>1.1999999999999999E-3</c:v>
                  </c:pt>
                  <c:pt idx="304">
                    <c:v>4.0000000000000002E-4</c:v>
                  </c:pt>
                  <c:pt idx="305">
                    <c:v>0</c:v>
                  </c:pt>
                  <c:pt idx="306">
                    <c:v>0</c:v>
                  </c:pt>
                  <c:pt idx="307">
                    <c:v>1E-4</c:v>
                  </c:pt>
                  <c:pt idx="308">
                    <c:v>6.9999999999999999E-4</c:v>
                  </c:pt>
                  <c:pt idx="309">
                    <c:v>0</c:v>
                  </c:pt>
                  <c:pt idx="310">
                    <c:v>1E-3</c:v>
                  </c:pt>
                  <c:pt idx="311">
                    <c:v>4.1999999999999997E-3</c:v>
                  </c:pt>
                  <c:pt idx="312">
                    <c:v>2.9999999999999997E-4</c:v>
                  </c:pt>
                  <c:pt idx="313">
                    <c:v>0</c:v>
                  </c:pt>
                  <c:pt idx="314">
                    <c:v>1E-4</c:v>
                  </c:pt>
                  <c:pt idx="315">
                    <c:v>2.0000000000000001E-4</c:v>
                  </c:pt>
                  <c:pt idx="316">
                    <c:v>4.0000000000000002E-4</c:v>
                  </c:pt>
                  <c:pt idx="317">
                    <c:v>2.9999999999999997E-4</c:v>
                  </c:pt>
                  <c:pt idx="318">
                    <c:v>2.8E-3</c:v>
                  </c:pt>
                  <c:pt idx="319">
                    <c:v>1.04E-2</c:v>
                  </c:pt>
                  <c:pt idx="320">
                    <c:v>0</c:v>
                  </c:pt>
                  <c:pt idx="321">
                    <c:v>5.0000000000000001E-4</c:v>
                  </c:pt>
                  <c:pt idx="322">
                    <c:v>5.9999999999999995E-4</c:v>
                  </c:pt>
                  <c:pt idx="323">
                    <c:v>5.0000000000000001E-4</c:v>
                  </c:pt>
                  <c:pt idx="324">
                    <c:v>5.9999999999999995E-4</c:v>
                  </c:pt>
                  <c:pt idx="325">
                    <c:v>5.3E-3</c:v>
                  </c:pt>
                  <c:pt idx="326">
                    <c:v>4.0000000000000002E-4</c:v>
                  </c:pt>
                  <c:pt idx="327">
                    <c:v>5.9999999999999995E-4</c:v>
                  </c:pt>
                  <c:pt idx="328">
                    <c:v>4.0000000000000002E-4</c:v>
                  </c:pt>
                  <c:pt idx="329">
                    <c:v>3.7000000000000002E-3</c:v>
                  </c:pt>
                  <c:pt idx="330">
                    <c:v>8.3000000000000001E-3</c:v>
                  </c:pt>
                  <c:pt idx="331">
                    <c:v>2.0000000000000001E-4</c:v>
                  </c:pt>
                  <c:pt idx="332">
                    <c:v>2.0000000000000001E-4</c:v>
                  </c:pt>
                </c:numCache>
              </c:numRef>
            </c:plus>
            <c:minus>
              <c:numRef>
                <c:f>A!$D$21:$D$996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0.03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2.4E-2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1.9E-2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2.5999999999999999E-2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1.2999999999999999E-2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1.4E-2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1.4E-2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0.02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0.01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1.2999999999999999E-2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0</c:v>
                  </c:pt>
                  <c:pt idx="156">
                    <c:v>0</c:v>
                  </c:pt>
                  <c:pt idx="157">
                    <c:v>0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0</c:v>
                  </c:pt>
                  <c:pt idx="163">
                    <c:v>0</c:v>
                  </c:pt>
                  <c:pt idx="164">
                    <c:v>0</c:v>
                  </c:pt>
                  <c:pt idx="165">
                    <c:v>1.7999999999999999E-2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0</c:v>
                  </c:pt>
                  <c:pt idx="173">
                    <c:v>0</c:v>
                  </c:pt>
                  <c:pt idx="174">
                    <c:v>0</c:v>
                  </c:pt>
                  <c:pt idx="175">
                    <c:v>0</c:v>
                  </c:pt>
                  <c:pt idx="176">
                    <c:v>0</c:v>
                  </c:pt>
                  <c:pt idx="177">
                    <c:v>0</c:v>
                  </c:pt>
                  <c:pt idx="178">
                    <c:v>0</c:v>
                  </c:pt>
                  <c:pt idx="179">
                    <c:v>2.1999999999999999E-2</c:v>
                  </c:pt>
                  <c:pt idx="180">
                    <c:v>0</c:v>
                  </c:pt>
                  <c:pt idx="181">
                    <c:v>0</c:v>
                  </c:pt>
                  <c:pt idx="182">
                    <c:v>0</c:v>
                  </c:pt>
                  <c:pt idx="183">
                    <c:v>0</c:v>
                  </c:pt>
                  <c:pt idx="184">
                    <c:v>0</c:v>
                  </c:pt>
                  <c:pt idx="185">
                    <c:v>0</c:v>
                  </c:pt>
                  <c:pt idx="186">
                    <c:v>0</c:v>
                  </c:pt>
                  <c:pt idx="187">
                    <c:v>0</c:v>
                  </c:pt>
                  <c:pt idx="188">
                    <c:v>0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0</c:v>
                  </c:pt>
                  <c:pt idx="192">
                    <c:v>1.7999999999999999E-2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0</c:v>
                  </c:pt>
                  <c:pt idx="197">
                    <c:v>0</c:v>
                  </c:pt>
                  <c:pt idx="198">
                    <c:v>0</c:v>
                  </c:pt>
                  <c:pt idx="199">
                    <c:v>0</c:v>
                  </c:pt>
                  <c:pt idx="200">
                    <c:v>0</c:v>
                  </c:pt>
                  <c:pt idx="201">
                    <c:v>0</c:v>
                  </c:pt>
                  <c:pt idx="202">
                    <c:v>0</c:v>
                  </c:pt>
                  <c:pt idx="203">
                    <c:v>0</c:v>
                  </c:pt>
                  <c:pt idx="204">
                    <c:v>0</c:v>
                  </c:pt>
                  <c:pt idx="205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09">
                    <c:v>0</c:v>
                  </c:pt>
                  <c:pt idx="210">
                    <c:v>0</c:v>
                  </c:pt>
                  <c:pt idx="211">
                    <c:v>0</c:v>
                  </c:pt>
                  <c:pt idx="212">
                    <c:v>0</c:v>
                  </c:pt>
                  <c:pt idx="213">
                    <c:v>1.2999999999999999E-2</c:v>
                  </c:pt>
                  <c:pt idx="214">
                    <c:v>0</c:v>
                  </c:pt>
                  <c:pt idx="215">
                    <c:v>0</c:v>
                  </c:pt>
                  <c:pt idx="216">
                    <c:v>0</c:v>
                  </c:pt>
                  <c:pt idx="217">
                    <c:v>0</c:v>
                  </c:pt>
                  <c:pt idx="218">
                    <c:v>0</c:v>
                  </c:pt>
                  <c:pt idx="219">
                    <c:v>0</c:v>
                  </c:pt>
                  <c:pt idx="220">
                    <c:v>0</c:v>
                  </c:pt>
                  <c:pt idx="221">
                    <c:v>0</c:v>
                  </c:pt>
                  <c:pt idx="222">
                    <c:v>0</c:v>
                  </c:pt>
                  <c:pt idx="223">
                    <c:v>0</c:v>
                  </c:pt>
                  <c:pt idx="224">
                    <c:v>0</c:v>
                  </c:pt>
                  <c:pt idx="225">
                    <c:v>0</c:v>
                  </c:pt>
                  <c:pt idx="226">
                    <c:v>0</c:v>
                  </c:pt>
                  <c:pt idx="229">
                    <c:v>0</c:v>
                  </c:pt>
                  <c:pt idx="230">
                    <c:v>0</c:v>
                  </c:pt>
                  <c:pt idx="231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7">
                    <c:v>0</c:v>
                  </c:pt>
                  <c:pt idx="238">
                    <c:v>0</c:v>
                  </c:pt>
                  <c:pt idx="239">
                    <c:v>8.9999999999999993E-3</c:v>
                  </c:pt>
                  <c:pt idx="240">
                    <c:v>0</c:v>
                  </c:pt>
                  <c:pt idx="241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8">
                    <c:v>0</c:v>
                  </c:pt>
                  <c:pt idx="249">
                    <c:v>0</c:v>
                  </c:pt>
                  <c:pt idx="250">
                    <c:v>0</c:v>
                  </c:pt>
                  <c:pt idx="251">
                    <c:v>0</c:v>
                  </c:pt>
                  <c:pt idx="252">
                    <c:v>0</c:v>
                  </c:pt>
                  <c:pt idx="253">
                    <c:v>0</c:v>
                  </c:pt>
                  <c:pt idx="254">
                    <c:v>0</c:v>
                  </c:pt>
                  <c:pt idx="255">
                    <c:v>0</c:v>
                  </c:pt>
                  <c:pt idx="256">
                    <c:v>0</c:v>
                  </c:pt>
                  <c:pt idx="257">
                    <c:v>0</c:v>
                  </c:pt>
                  <c:pt idx="258">
                    <c:v>0</c:v>
                  </c:pt>
                  <c:pt idx="259">
                    <c:v>0</c:v>
                  </c:pt>
                  <c:pt idx="260">
                    <c:v>0</c:v>
                  </c:pt>
                  <c:pt idx="261">
                    <c:v>8.9999999999999993E-3</c:v>
                  </c:pt>
                  <c:pt idx="262">
                    <c:v>0</c:v>
                  </c:pt>
                  <c:pt idx="263">
                    <c:v>0</c:v>
                  </c:pt>
                  <c:pt idx="264">
                    <c:v>0</c:v>
                  </c:pt>
                  <c:pt idx="265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68">
                    <c:v>0</c:v>
                  </c:pt>
                  <c:pt idx="269">
                    <c:v>0</c:v>
                  </c:pt>
                  <c:pt idx="270">
                    <c:v>0</c:v>
                  </c:pt>
                  <c:pt idx="271">
                    <c:v>0</c:v>
                  </c:pt>
                  <c:pt idx="272">
                    <c:v>0</c:v>
                  </c:pt>
                  <c:pt idx="273">
                    <c:v>0</c:v>
                  </c:pt>
                  <c:pt idx="274">
                    <c:v>0</c:v>
                  </c:pt>
                  <c:pt idx="275">
                    <c:v>1.0999999999999999E-2</c:v>
                  </c:pt>
                  <c:pt idx="276">
                    <c:v>0</c:v>
                  </c:pt>
                  <c:pt idx="277">
                    <c:v>0</c:v>
                  </c:pt>
                  <c:pt idx="278">
                    <c:v>0</c:v>
                  </c:pt>
                  <c:pt idx="279">
                    <c:v>0</c:v>
                  </c:pt>
                  <c:pt idx="280">
                    <c:v>0</c:v>
                  </c:pt>
                  <c:pt idx="281">
                    <c:v>0</c:v>
                  </c:pt>
                  <c:pt idx="282">
                    <c:v>0</c:v>
                  </c:pt>
                  <c:pt idx="283">
                    <c:v>0</c:v>
                  </c:pt>
                  <c:pt idx="284">
                    <c:v>0</c:v>
                  </c:pt>
                  <c:pt idx="285">
                    <c:v>0</c:v>
                  </c:pt>
                  <c:pt idx="286">
                    <c:v>0</c:v>
                  </c:pt>
                  <c:pt idx="287">
                    <c:v>0</c:v>
                  </c:pt>
                  <c:pt idx="288">
                    <c:v>1.7999999999999999E-2</c:v>
                  </c:pt>
                  <c:pt idx="289">
                    <c:v>0</c:v>
                  </c:pt>
                  <c:pt idx="290">
                    <c:v>0</c:v>
                  </c:pt>
                  <c:pt idx="291">
                    <c:v>0</c:v>
                  </c:pt>
                  <c:pt idx="292">
                    <c:v>0</c:v>
                  </c:pt>
                  <c:pt idx="293">
                    <c:v>0</c:v>
                  </c:pt>
                  <c:pt idx="295">
                    <c:v>0</c:v>
                  </c:pt>
                  <c:pt idx="297">
                    <c:v>2.5000000000000001E-3</c:v>
                  </c:pt>
                  <c:pt idx="298">
                    <c:v>0</c:v>
                  </c:pt>
                  <c:pt idx="299">
                    <c:v>2.5000000000000001E-3</c:v>
                  </c:pt>
                  <c:pt idx="300">
                    <c:v>1.5E-3</c:v>
                  </c:pt>
                  <c:pt idx="301">
                    <c:v>1E-3</c:v>
                  </c:pt>
                  <c:pt idx="302">
                    <c:v>1E-4</c:v>
                  </c:pt>
                  <c:pt idx="303">
                    <c:v>1.1999999999999999E-3</c:v>
                  </c:pt>
                  <c:pt idx="304">
                    <c:v>4.0000000000000002E-4</c:v>
                  </c:pt>
                  <c:pt idx="305">
                    <c:v>0</c:v>
                  </c:pt>
                  <c:pt idx="306">
                    <c:v>0</c:v>
                  </c:pt>
                  <c:pt idx="307">
                    <c:v>1E-4</c:v>
                  </c:pt>
                  <c:pt idx="308">
                    <c:v>6.9999999999999999E-4</c:v>
                  </c:pt>
                  <c:pt idx="309">
                    <c:v>0</c:v>
                  </c:pt>
                  <c:pt idx="310">
                    <c:v>1E-3</c:v>
                  </c:pt>
                  <c:pt idx="311">
                    <c:v>4.1999999999999997E-3</c:v>
                  </c:pt>
                  <c:pt idx="312">
                    <c:v>2.9999999999999997E-4</c:v>
                  </c:pt>
                  <c:pt idx="313">
                    <c:v>0</c:v>
                  </c:pt>
                  <c:pt idx="314">
                    <c:v>1E-4</c:v>
                  </c:pt>
                  <c:pt idx="315">
                    <c:v>2.0000000000000001E-4</c:v>
                  </c:pt>
                  <c:pt idx="316">
                    <c:v>4.0000000000000002E-4</c:v>
                  </c:pt>
                  <c:pt idx="317">
                    <c:v>2.9999999999999997E-4</c:v>
                  </c:pt>
                  <c:pt idx="318">
                    <c:v>2.8E-3</c:v>
                  </c:pt>
                  <c:pt idx="319">
                    <c:v>1.04E-2</c:v>
                  </c:pt>
                  <c:pt idx="320">
                    <c:v>0</c:v>
                  </c:pt>
                  <c:pt idx="321">
                    <c:v>5.0000000000000001E-4</c:v>
                  </c:pt>
                  <c:pt idx="322">
                    <c:v>5.9999999999999995E-4</c:v>
                  </c:pt>
                  <c:pt idx="323">
                    <c:v>5.0000000000000001E-4</c:v>
                  </c:pt>
                  <c:pt idx="324">
                    <c:v>5.9999999999999995E-4</c:v>
                  </c:pt>
                  <c:pt idx="325">
                    <c:v>5.3E-3</c:v>
                  </c:pt>
                  <c:pt idx="326">
                    <c:v>4.0000000000000002E-4</c:v>
                  </c:pt>
                  <c:pt idx="327">
                    <c:v>5.9999999999999995E-4</c:v>
                  </c:pt>
                  <c:pt idx="328">
                    <c:v>4.0000000000000002E-4</c:v>
                  </c:pt>
                  <c:pt idx="329">
                    <c:v>3.7000000000000002E-3</c:v>
                  </c:pt>
                  <c:pt idx="330">
                    <c:v>8.3000000000000001E-3</c:v>
                  </c:pt>
                  <c:pt idx="331">
                    <c:v>2.0000000000000001E-4</c:v>
                  </c:pt>
                  <c:pt idx="33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A!$F$21:$F$996</c:f>
              <c:numCache>
                <c:formatCode>General</c:formatCode>
                <c:ptCount val="976"/>
                <c:pt idx="0">
                  <c:v>-12419</c:v>
                </c:pt>
                <c:pt idx="1">
                  <c:v>-12283</c:v>
                </c:pt>
                <c:pt idx="2">
                  <c:v>-12270.5</c:v>
                </c:pt>
                <c:pt idx="3">
                  <c:v>-12257</c:v>
                </c:pt>
                <c:pt idx="4">
                  <c:v>-12166</c:v>
                </c:pt>
                <c:pt idx="5">
                  <c:v>-12148</c:v>
                </c:pt>
                <c:pt idx="6">
                  <c:v>-12094.5</c:v>
                </c:pt>
                <c:pt idx="7">
                  <c:v>-11932.5</c:v>
                </c:pt>
                <c:pt idx="8">
                  <c:v>-11928</c:v>
                </c:pt>
                <c:pt idx="9">
                  <c:v>-11735</c:v>
                </c:pt>
                <c:pt idx="10">
                  <c:v>-11728</c:v>
                </c:pt>
                <c:pt idx="11">
                  <c:v>-11662.5</c:v>
                </c:pt>
                <c:pt idx="12">
                  <c:v>-11645</c:v>
                </c:pt>
                <c:pt idx="13">
                  <c:v>-11645</c:v>
                </c:pt>
                <c:pt idx="14">
                  <c:v>-11635.5</c:v>
                </c:pt>
                <c:pt idx="15">
                  <c:v>-11629</c:v>
                </c:pt>
                <c:pt idx="16">
                  <c:v>-11615.5</c:v>
                </c:pt>
                <c:pt idx="17">
                  <c:v>-11594.5</c:v>
                </c:pt>
                <c:pt idx="18">
                  <c:v>-11584</c:v>
                </c:pt>
                <c:pt idx="19">
                  <c:v>-11574.5</c:v>
                </c:pt>
                <c:pt idx="20">
                  <c:v>-11561</c:v>
                </c:pt>
                <c:pt idx="21">
                  <c:v>-11559.5</c:v>
                </c:pt>
                <c:pt idx="22">
                  <c:v>-11490</c:v>
                </c:pt>
                <c:pt idx="23">
                  <c:v>-11251</c:v>
                </c:pt>
                <c:pt idx="24">
                  <c:v>-11229.5</c:v>
                </c:pt>
                <c:pt idx="25">
                  <c:v>-10924</c:v>
                </c:pt>
                <c:pt idx="26">
                  <c:v>-10911</c:v>
                </c:pt>
                <c:pt idx="27">
                  <c:v>-10735.5</c:v>
                </c:pt>
                <c:pt idx="28">
                  <c:v>-10614.5</c:v>
                </c:pt>
                <c:pt idx="29">
                  <c:v>-10431</c:v>
                </c:pt>
                <c:pt idx="30">
                  <c:v>-10417</c:v>
                </c:pt>
                <c:pt idx="31">
                  <c:v>-10411.5</c:v>
                </c:pt>
                <c:pt idx="32">
                  <c:v>-10397.5</c:v>
                </c:pt>
                <c:pt idx="33">
                  <c:v>-10377</c:v>
                </c:pt>
                <c:pt idx="34">
                  <c:v>-10369</c:v>
                </c:pt>
                <c:pt idx="35">
                  <c:v>-10236</c:v>
                </c:pt>
                <c:pt idx="36">
                  <c:v>-10235.5</c:v>
                </c:pt>
                <c:pt idx="37">
                  <c:v>-10235</c:v>
                </c:pt>
                <c:pt idx="38">
                  <c:v>-10214.5</c:v>
                </c:pt>
                <c:pt idx="39">
                  <c:v>-10079.5</c:v>
                </c:pt>
                <c:pt idx="40">
                  <c:v>-10018.5</c:v>
                </c:pt>
                <c:pt idx="41">
                  <c:v>-9910.5</c:v>
                </c:pt>
                <c:pt idx="42">
                  <c:v>-9855.5</c:v>
                </c:pt>
                <c:pt idx="43">
                  <c:v>-9791</c:v>
                </c:pt>
                <c:pt idx="44">
                  <c:v>-9629</c:v>
                </c:pt>
                <c:pt idx="45">
                  <c:v>-9572.5</c:v>
                </c:pt>
                <c:pt idx="46">
                  <c:v>-9227</c:v>
                </c:pt>
                <c:pt idx="47">
                  <c:v>-9107</c:v>
                </c:pt>
                <c:pt idx="48">
                  <c:v>-9047</c:v>
                </c:pt>
                <c:pt idx="49">
                  <c:v>-9024</c:v>
                </c:pt>
                <c:pt idx="50">
                  <c:v>-8918</c:v>
                </c:pt>
                <c:pt idx="51">
                  <c:v>-8917.5</c:v>
                </c:pt>
                <c:pt idx="52">
                  <c:v>-8890.5</c:v>
                </c:pt>
                <c:pt idx="53">
                  <c:v>-8849</c:v>
                </c:pt>
                <c:pt idx="54">
                  <c:v>-8701.5</c:v>
                </c:pt>
                <c:pt idx="55">
                  <c:v>-8687</c:v>
                </c:pt>
                <c:pt idx="56">
                  <c:v>-8539</c:v>
                </c:pt>
                <c:pt idx="57">
                  <c:v>-8532</c:v>
                </c:pt>
                <c:pt idx="58">
                  <c:v>-8411</c:v>
                </c:pt>
                <c:pt idx="59">
                  <c:v>-8368.5</c:v>
                </c:pt>
                <c:pt idx="60">
                  <c:v>-8368.5</c:v>
                </c:pt>
                <c:pt idx="61">
                  <c:v>-8296</c:v>
                </c:pt>
                <c:pt idx="62">
                  <c:v>-8228</c:v>
                </c:pt>
                <c:pt idx="63">
                  <c:v>-8228</c:v>
                </c:pt>
                <c:pt idx="64">
                  <c:v>-8227.5</c:v>
                </c:pt>
                <c:pt idx="65">
                  <c:v>-8227.5</c:v>
                </c:pt>
                <c:pt idx="66">
                  <c:v>-8227.5</c:v>
                </c:pt>
                <c:pt idx="67">
                  <c:v>-8227</c:v>
                </c:pt>
                <c:pt idx="68">
                  <c:v>-8227</c:v>
                </c:pt>
                <c:pt idx="69">
                  <c:v>-8215</c:v>
                </c:pt>
                <c:pt idx="70">
                  <c:v>-8215</c:v>
                </c:pt>
                <c:pt idx="71">
                  <c:v>-8207</c:v>
                </c:pt>
                <c:pt idx="72">
                  <c:v>-8187</c:v>
                </c:pt>
                <c:pt idx="73">
                  <c:v>-8187</c:v>
                </c:pt>
                <c:pt idx="74">
                  <c:v>-8173</c:v>
                </c:pt>
                <c:pt idx="75">
                  <c:v>-8173</c:v>
                </c:pt>
                <c:pt idx="76">
                  <c:v>-8173</c:v>
                </c:pt>
                <c:pt idx="77">
                  <c:v>-8159</c:v>
                </c:pt>
                <c:pt idx="78">
                  <c:v>-8159</c:v>
                </c:pt>
                <c:pt idx="79">
                  <c:v>-8159</c:v>
                </c:pt>
                <c:pt idx="80">
                  <c:v>-8063</c:v>
                </c:pt>
                <c:pt idx="81">
                  <c:v>-8044.5</c:v>
                </c:pt>
                <c:pt idx="82">
                  <c:v>-8038.5</c:v>
                </c:pt>
                <c:pt idx="83">
                  <c:v>-8038.5</c:v>
                </c:pt>
                <c:pt idx="84">
                  <c:v>-7996.5</c:v>
                </c:pt>
                <c:pt idx="85">
                  <c:v>-7896</c:v>
                </c:pt>
                <c:pt idx="86">
                  <c:v>-7890</c:v>
                </c:pt>
                <c:pt idx="87">
                  <c:v>-7869.5</c:v>
                </c:pt>
                <c:pt idx="88">
                  <c:v>-7869.5</c:v>
                </c:pt>
                <c:pt idx="89">
                  <c:v>-7680.5</c:v>
                </c:pt>
                <c:pt idx="90">
                  <c:v>-7645</c:v>
                </c:pt>
                <c:pt idx="91">
                  <c:v>-7544.5</c:v>
                </c:pt>
                <c:pt idx="92">
                  <c:v>-7524</c:v>
                </c:pt>
                <c:pt idx="93">
                  <c:v>-7510.5</c:v>
                </c:pt>
                <c:pt idx="94">
                  <c:v>-7462</c:v>
                </c:pt>
                <c:pt idx="95">
                  <c:v>-7399</c:v>
                </c:pt>
                <c:pt idx="96">
                  <c:v>-7389.5</c:v>
                </c:pt>
                <c:pt idx="97">
                  <c:v>-7336</c:v>
                </c:pt>
                <c:pt idx="98">
                  <c:v>-7260</c:v>
                </c:pt>
                <c:pt idx="99">
                  <c:v>-7181</c:v>
                </c:pt>
                <c:pt idx="100">
                  <c:v>-7040</c:v>
                </c:pt>
                <c:pt idx="101">
                  <c:v>-7032</c:v>
                </c:pt>
                <c:pt idx="102">
                  <c:v>-7013</c:v>
                </c:pt>
                <c:pt idx="103">
                  <c:v>-7013</c:v>
                </c:pt>
                <c:pt idx="104">
                  <c:v>-7005</c:v>
                </c:pt>
                <c:pt idx="105">
                  <c:v>-6983.5</c:v>
                </c:pt>
                <c:pt idx="106">
                  <c:v>-6982</c:v>
                </c:pt>
                <c:pt idx="107">
                  <c:v>-6969.5</c:v>
                </c:pt>
                <c:pt idx="108">
                  <c:v>-6963</c:v>
                </c:pt>
                <c:pt idx="109">
                  <c:v>-6822</c:v>
                </c:pt>
                <c:pt idx="110">
                  <c:v>-6810</c:v>
                </c:pt>
                <c:pt idx="111">
                  <c:v>-6794</c:v>
                </c:pt>
                <c:pt idx="112">
                  <c:v>-6667</c:v>
                </c:pt>
                <c:pt idx="113">
                  <c:v>-6641</c:v>
                </c:pt>
                <c:pt idx="114">
                  <c:v>-6519</c:v>
                </c:pt>
                <c:pt idx="115">
                  <c:v>-6519</c:v>
                </c:pt>
                <c:pt idx="116">
                  <c:v>-6362</c:v>
                </c:pt>
                <c:pt idx="117">
                  <c:v>-6343</c:v>
                </c:pt>
                <c:pt idx="118">
                  <c:v>-6343</c:v>
                </c:pt>
                <c:pt idx="119">
                  <c:v>-6203</c:v>
                </c:pt>
                <c:pt idx="120">
                  <c:v>-6190</c:v>
                </c:pt>
                <c:pt idx="121">
                  <c:v>-6189.5</c:v>
                </c:pt>
                <c:pt idx="122">
                  <c:v>-6189</c:v>
                </c:pt>
                <c:pt idx="123">
                  <c:v>-6188</c:v>
                </c:pt>
                <c:pt idx="124">
                  <c:v>-6187.5</c:v>
                </c:pt>
                <c:pt idx="125">
                  <c:v>-6185.5</c:v>
                </c:pt>
                <c:pt idx="126">
                  <c:v>-6174</c:v>
                </c:pt>
                <c:pt idx="127">
                  <c:v>-6124</c:v>
                </c:pt>
                <c:pt idx="128">
                  <c:v>-6118</c:v>
                </c:pt>
                <c:pt idx="129">
                  <c:v>-6097</c:v>
                </c:pt>
                <c:pt idx="130">
                  <c:v>-6019</c:v>
                </c:pt>
                <c:pt idx="131">
                  <c:v>-6012</c:v>
                </c:pt>
                <c:pt idx="132">
                  <c:v>-6005</c:v>
                </c:pt>
                <c:pt idx="133">
                  <c:v>-6005</c:v>
                </c:pt>
                <c:pt idx="134">
                  <c:v>-5999</c:v>
                </c:pt>
                <c:pt idx="135">
                  <c:v>-5998.5</c:v>
                </c:pt>
                <c:pt idx="136">
                  <c:v>-5998</c:v>
                </c:pt>
                <c:pt idx="137">
                  <c:v>-5997.5</c:v>
                </c:pt>
                <c:pt idx="138">
                  <c:v>-5978</c:v>
                </c:pt>
                <c:pt idx="139">
                  <c:v>-5858</c:v>
                </c:pt>
                <c:pt idx="140">
                  <c:v>-5857.5</c:v>
                </c:pt>
                <c:pt idx="141">
                  <c:v>-5845.5</c:v>
                </c:pt>
                <c:pt idx="142">
                  <c:v>-5844.5</c:v>
                </c:pt>
                <c:pt idx="143">
                  <c:v>-5844</c:v>
                </c:pt>
                <c:pt idx="144">
                  <c:v>-5820.5</c:v>
                </c:pt>
                <c:pt idx="145">
                  <c:v>-5820</c:v>
                </c:pt>
                <c:pt idx="146">
                  <c:v>-5787</c:v>
                </c:pt>
                <c:pt idx="147">
                  <c:v>-5720</c:v>
                </c:pt>
                <c:pt idx="148">
                  <c:v>-5675</c:v>
                </c:pt>
                <c:pt idx="149">
                  <c:v>-5668</c:v>
                </c:pt>
                <c:pt idx="150">
                  <c:v>-5660.5</c:v>
                </c:pt>
                <c:pt idx="151">
                  <c:v>-5655</c:v>
                </c:pt>
                <c:pt idx="152">
                  <c:v>-5644.5</c:v>
                </c:pt>
                <c:pt idx="153">
                  <c:v>-5569.5</c:v>
                </c:pt>
                <c:pt idx="154">
                  <c:v>-5489.5</c:v>
                </c:pt>
                <c:pt idx="155">
                  <c:v>-5978</c:v>
                </c:pt>
                <c:pt idx="156">
                  <c:v>-5489.5</c:v>
                </c:pt>
                <c:pt idx="157">
                  <c:v>-5469</c:v>
                </c:pt>
                <c:pt idx="158">
                  <c:v>-5468</c:v>
                </c:pt>
                <c:pt idx="159">
                  <c:v>-5429</c:v>
                </c:pt>
                <c:pt idx="160">
                  <c:v>-5427</c:v>
                </c:pt>
                <c:pt idx="161">
                  <c:v>-5347.5</c:v>
                </c:pt>
                <c:pt idx="162">
                  <c:v>-5329</c:v>
                </c:pt>
                <c:pt idx="163">
                  <c:v>-5327</c:v>
                </c:pt>
                <c:pt idx="164">
                  <c:v>-5280</c:v>
                </c:pt>
                <c:pt idx="165">
                  <c:v>-5274</c:v>
                </c:pt>
                <c:pt idx="166">
                  <c:v>-5186.5</c:v>
                </c:pt>
                <c:pt idx="167">
                  <c:v>-5125</c:v>
                </c:pt>
                <c:pt idx="168">
                  <c:v>-5117</c:v>
                </c:pt>
                <c:pt idx="169">
                  <c:v>-5105</c:v>
                </c:pt>
                <c:pt idx="170">
                  <c:v>-4988.5</c:v>
                </c:pt>
                <c:pt idx="171">
                  <c:v>-4812</c:v>
                </c:pt>
                <c:pt idx="172">
                  <c:v>-4808</c:v>
                </c:pt>
                <c:pt idx="173">
                  <c:v>-4765</c:v>
                </c:pt>
                <c:pt idx="174">
                  <c:v>-4757</c:v>
                </c:pt>
                <c:pt idx="175">
                  <c:v>-4636</c:v>
                </c:pt>
                <c:pt idx="176">
                  <c:v>-4624</c:v>
                </c:pt>
                <c:pt idx="177">
                  <c:v>-4624</c:v>
                </c:pt>
                <c:pt idx="178">
                  <c:v>-4476</c:v>
                </c:pt>
                <c:pt idx="179">
                  <c:v>-4455</c:v>
                </c:pt>
                <c:pt idx="180">
                  <c:v>-4286.5</c:v>
                </c:pt>
                <c:pt idx="181">
                  <c:v>-4272.5</c:v>
                </c:pt>
                <c:pt idx="182">
                  <c:v>-4190.5</c:v>
                </c:pt>
                <c:pt idx="183">
                  <c:v>-4174.5</c:v>
                </c:pt>
                <c:pt idx="184">
                  <c:v>-4160</c:v>
                </c:pt>
                <c:pt idx="185">
                  <c:v>-4090.5</c:v>
                </c:pt>
                <c:pt idx="186">
                  <c:v>-3968</c:v>
                </c:pt>
                <c:pt idx="187">
                  <c:v>-3901</c:v>
                </c:pt>
                <c:pt idx="188">
                  <c:v>-3805</c:v>
                </c:pt>
                <c:pt idx="189">
                  <c:v>-3788</c:v>
                </c:pt>
                <c:pt idx="190">
                  <c:v>-3785.5</c:v>
                </c:pt>
                <c:pt idx="191">
                  <c:v>-3779.5</c:v>
                </c:pt>
                <c:pt idx="192">
                  <c:v>-3683</c:v>
                </c:pt>
                <c:pt idx="193">
                  <c:v>-3612</c:v>
                </c:pt>
                <c:pt idx="194">
                  <c:v>-3585</c:v>
                </c:pt>
                <c:pt idx="195">
                  <c:v>-3585</c:v>
                </c:pt>
                <c:pt idx="196">
                  <c:v>-3584.5</c:v>
                </c:pt>
                <c:pt idx="197">
                  <c:v>-3583</c:v>
                </c:pt>
                <c:pt idx="198">
                  <c:v>-3557</c:v>
                </c:pt>
                <c:pt idx="199">
                  <c:v>-3556</c:v>
                </c:pt>
                <c:pt idx="200">
                  <c:v>-3527</c:v>
                </c:pt>
                <c:pt idx="201">
                  <c:v>-3442</c:v>
                </c:pt>
                <c:pt idx="202">
                  <c:v>-3253</c:v>
                </c:pt>
                <c:pt idx="203">
                  <c:v>-3237</c:v>
                </c:pt>
                <c:pt idx="204">
                  <c:v>-3209</c:v>
                </c:pt>
                <c:pt idx="205">
                  <c:v>-3180</c:v>
                </c:pt>
                <c:pt idx="206">
                  <c:v>-3168</c:v>
                </c:pt>
                <c:pt idx="207">
                  <c:v>-3168</c:v>
                </c:pt>
                <c:pt idx="208">
                  <c:v>-3119</c:v>
                </c:pt>
                <c:pt idx="209">
                  <c:v>-3099</c:v>
                </c:pt>
                <c:pt idx="210">
                  <c:v>-3098</c:v>
                </c:pt>
                <c:pt idx="211">
                  <c:v>-3098</c:v>
                </c:pt>
                <c:pt idx="212">
                  <c:v>-3097</c:v>
                </c:pt>
                <c:pt idx="213">
                  <c:v>-3073</c:v>
                </c:pt>
                <c:pt idx="214">
                  <c:v>-3072</c:v>
                </c:pt>
                <c:pt idx="215">
                  <c:v>-3070.5</c:v>
                </c:pt>
                <c:pt idx="216">
                  <c:v>-3050</c:v>
                </c:pt>
                <c:pt idx="217">
                  <c:v>-3049.5</c:v>
                </c:pt>
                <c:pt idx="218">
                  <c:v>-2978</c:v>
                </c:pt>
                <c:pt idx="219">
                  <c:v>-2977.5</c:v>
                </c:pt>
                <c:pt idx="220">
                  <c:v>-2964.5</c:v>
                </c:pt>
                <c:pt idx="221">
                  <c:v>-2964</c:v>
                </c:pt>
                <c:pt idx="222">
                  <c:v>-2963</c:v>
                </c:pt>
                <c:pt idx="223">
                  <c:v>-2950</c:v>
                </c:pt>
                <c:pt idx="224">
                  <c:v>-2949.5</c:v>
                </c:pt>
                <c:pt idx="225">
                  <c:v>-2949</c:v>
                </c:pt>
                <c:pt idx="226">
                  <c:v>-2937.5</c:v>
                </c:pt>
                <c:pt idx="227">
                  <c:v>-2881</c:v>
                </c:pt>
                <c:pt idx="228">
                  <c:v>-2880.5</c:v>
                </c:pt>
                <c:pt idx="229">
                  <c:v>-2633</c:v>
                </c:pt>
                <c:pt idx="230">
                  <c:v>-2603.5</c:v>
                </c:pt>
                <c:pt idx="231">
                  <c:v>-2590.5</c:v>
                </c:pt>
                <c:pt idx="232">
                  <c:v>-2590</c:v>
                </c:pt>
                <c:pt idx="233">
                  <c:v>-2428</c:v>
                </c:pt>
                <c:pt idx="234">
                  <c:v>-2330.5</c:v>
                </c:pt>
                <c:pt idx="235">
                  <c:v>-2330</c:v>
                </c:pt>
                <c:pt idx="236">
                  <c:v>-2302</c:v>
                </c:pt>
                <c:pt idx="237">
                  <c:v>-2190.5</c:v>
                </c:pt>
                <c:pt idx="238">
                  <c:v>-2168</c:v>
                </c:pt>
                <c:pt idx="239">
                  <c:v>-2121</c:v>
                </c:pt>
                <c:pt idx="240">
                  <c:v>-2084</c:v>
                </c:pt>
                <c:pt idx="241">
                  <c:v>-2083.5</c:v>
                </c:pt>
                <c:pt idx="242">
                  <c:v>-2069.5</c:v>
                </c:pt>
                <c:pt idx="243">
                  <c:v>-2041.5</c:v>
                </c:pt>
                <c:pt idx="244">
                  <c:v>-2029</c:v>
                </c:pt>
                <c:pt idx="245">
                  <c:v>-1914</c:v>
                </c:pt>
                <c:pt idx="246">
                  <c:v>-1900.5</c:v>
                </c:pt>
                <c:pt idx="247">
                  <c:v>-1831.5</c:v>
                </c:pt>
                <c:pt idx="248">
                  <c:v>-1787.5</c:v>
                </c:pt>
                <c:pt idx="249">
                  <c:v>-1752.5</c:v>
                </c:pt>
                <c:pt idx="250">
                  <c:v>-1739</c:v>
                </c:pt>
                <c:pt idx="251">
                  <c:v>-1724.5</c:v>
                </c:pt>
                <c:pt idx="252">
                  <c:v>-1655</c:v>
                </c:pt>
                <c:pt idx="253">
                  <c:v>-1393.5</c:v>
                </c:pt>
                <c:pt idx="254">
                  <c:v>-1393.5</c:v>
                </c:pt>
                <c:pt idx="255">
                  <c:v>-1392.5</c:v>
                </c:pt>
                <c:pt idx="256">
                  <c:v>-1380.5</c:v>
                </c:pt>
                <c:pt idx="257">
                  <c:v>-1380</c:v>
                </c:pt>
                <c:pt idx="258">
                  <c:v>-1380</c:v>
                </c:pt>
                <c:pt idx="259">
                  <c:v>-1338.5</c:v>
                </c:pt>
                <c:pt idx="260">
                  <c:v>-1296</c:v>
                </c:pt>
                <c:pt idx="261">
                  <c:v>-1252</c:v>
                </c:pt>
                <c:pt idx="262">
                  <c:v>-1224.5</c:v>
                </c:pt>
                <c:pt idx="263">
                  <c:v>-1224</c:v>
                </c:pt>
                <c:pt idx="264">
                  <c:v>-1198</c:v>
                </c:pt>
                <c:pt idx="265">
                  <c:v>-1197.5</c:v>
                </c:pt>
                <c:pt idx="266">
                  <c:v>-1091</c:v>
                </c:pt>
                <c:pt idx="267">
                  <c:v>-1077</c:v>
                </c:pt>
                <c:pt idx="268">
                  <c:v>-1049</c:v>
                </c:pt>
                <c:pt idx="269">
                  <c:v>-1007</c:v>
                </c:pt>
                <c:pt idx="270">
                  <c:v>-817.5</c:v>
                </c:pt>
                <c:pt idx="271">
                  <c:v>-789.5</c:v>
                </c:pt>
                <c:pt idx="272">
                  <c:v>-731</c:v>
                </c:pt>
                <c:pt idx="273">
                  <c:v>-724.5</c:v>
                </c:pt>
                <c:pt idx="274">
                  <c:v>-690</c:v>
                </c:pt>
                <c:pt idx="275">
                  <c:v>-556</c:v>
                </c:pt>
                <c:pt idx="276">
                  <c:v>-535.5</c:v>
                </c:pt>
                <c:pt idx="277">
                  <c:v>-535</c:v>
                </c:pt>
                <c:pt idx="278">
                  <c:v>-506.5</c:v>
                </c:pt>
                <c:pt idx="279">
                  <c:v>-393.5</c:v>
                </c:pt>
                <c:pt idx="280">
                  <c:v>-387</c:v>
                </c:pt>
                <c:pt idx="281">
                  <c:v>-386.5</c:v>
                </c:pt>
                <c:pt idx="282">
                  <c:v>-373</c:v>
                </c:pt>
                <c:pt idx="283">
                  <c:v>-359</c:v>
                </c:pt>
                <c:pt idx="284">
                  <c:v>-203.5</c:v>
                </c:pt>
                <c:pt idx="285">
                  <c:v>-191.5</c:v>
                </c:pt>
                <c:pt idx="286">
                  <c:v>-191</c:v>
                </c:pt>
                <c:pt idx="287">
                  <c:v>-190</c:v>
                </c:pt>
                <c:pt idx="288">
                  <c:v>-75</c:v>
                </c:pt>
                <c:pt idx="289">
                  <c:v>-41.5</c:v>
                </c:pt>
                <c:pt idx="290">
                  <c:v>-36</c:v>
                </c:pt>
                <c:pt idx="291">
                  <c:v>0</c:v>
                </c:pt>
                <c:pt idx="292">
                  <c:v>12.5</c:v>
                </c:pt>
                <c:pt idx="293">
                  <c:v>168</c:v>
                </c:pt>
                <c:pt idx="294">
                  <c:v>1683</c:v>
                </c:pt>
                <c:pt idx="295">
                  <c:v>1858</c:v>
                </c:pt>
                <c:pt idx="296">
                  <c:v>1858.5</c:v>
                </c:pt>
                <c:pt idx="297">
                  <c:v>2210</c:v>
                </c:pt>
                <c:pt idx="298">
                  <c:v>2210</c:v>
                </c:pt>
                <c:pt idx="299">
                  <c:v>2216</c:v>
                </c:pt>
                <c:pt idx="300">
                  <c:v>2358</c:v>
                </c:pt>
                <c:pt idx="301">
                  <c:v>2358.5</c:v>
                </c:pt>
                <c:pt idx="302">
                  <c:v>5274</c:v>
                </c:pt>
                <c:pt idx="303">
                  <c:v>5489.5</c:v>
                </c:pt>
                <c:pt idx="304">
                  <c:v>5670</c:v>
                </c:pt>
                <c:pt idx="305">
                  <c:v>5933</c:v>
                </c:pt>
                <c:pt idx="306">
                  <c:v>5934</c:v>
                </c:pt>
                <c:pt idx="307">
                  <c:v>5934</c:v>
                </c:pt>
                <c:pt idx="308">
                  <c:v>5957</c:v>
                </c:pt>
                <c:pt idx="309">
                  <c:v>5961.5</c:v>
                </c:pt>
                <c:pt idx="310">
                  <c:v>5990</c:v>
                </c:pt>
                <c:pt idx="311">
                  <c:v>5990.5</c:v>
                </c:pt>
                <c:pt idx="312">
                  <c:v>6089</c:v>
                </c:pt>
                <c:pt idx="313">
                  <c:v>6109.5</c:v>
                </c:pt>
                <c:pt idx="314">
                  <c:v>6110</c:v>
                </c:pt>
                <c:pt idx="315">
                  <c:v>6110.5</c:v>
                </c:pt>
                <c:pt idx="316">
                  <c:v>6137</c:v>
                </c:pt>
                <c:pt idx="317">
                  <c:v>6137</c:v>
                </c:pt>
                <c:pt idx="318">
                  <c:v>6279.5</c:v>
                </c:pt>
                <c:pt idx="319">
                  <c:v>6427</c:v>
                </c:pt>
                <c:pt idx="320">
                  <c:v>6635</c:v>
                </c:pt>
                <c:pt idx="321">
                  <c:v>6646.5</c:v>
                </c:pt>
                <c:pt idx="322">
                  <c:v>6757</c:v>
                </c:pt>
                <c:pt idx="323">
                  <c:v>6757</c:v>
                </c:pt>
                <c:pt idx="324">
                  <c:v>6805.5</c:v>
                </c:pt>
                <c:pt idx="325">
                  <c:v>6947.5</c:v>
                </c:pt>
                <c:pt idx="326">
                  <c:v>6961</c:v>
                </c:pt>
                <c:pt idx="327">
                  <c:v>6961</c:v>
                </c:pt>
                <c:pt idx="328">
                  <c:v>6961</c:v>
                </c:pt>
                <c:pt idx="329">
                  <c:v>7151</c:v>
                </c:pt>
                <c:pt idx="330">
                  <c:v>7152</c:v>
                </c:pt>
                <c:pt idx="331">
                  <c:v>7264</c:v>
                </c:pt>
                <c:pt idx="332">
                  <c:v>7355</c:v>
                </c:pt>
              </c:numCache>
            </c:numRef>
          </c:xVal>
          <c:yVal>
            <c:numRef>
              <c:f>A!$J$21:$J$996</c:f>
              <c:numCache>
                <c:formatCode>General</c:formatCode>
                <c:ptCount val="976"/>
                <c:pt idx="297">
                  <c:v>7.3770000002696179E-2</c:v>
                </c:pt>
                <c:pt idx="298">
                  <c:v>7.6470000007248018E-2</c:v>
                </c:pt>
                <c:pt idx="299">
                  <c:v>7.2211999999126419E-2</c:v>
                </c:pt>
                <c:pt idx="300">
                  <c:v>8.6106000002473593E-2</c:v>
                </c:pt>
                <c:pt idx="301">
                  <c:v>8.7584499997319654E-2</c:v>
                </c:pt>
                <c:pt idx="303">
                  <c:v>0.17305150000174763</c:v>
                </c:pt>
                <c:pt idx="310">
                  <c:v>0.18592999999964377</c:v>
                </c:pt>
                <c:pt idx="311">
                  <c:v>0.19650849999743514</c:v>
                </c:pt>
                <c:pt idx="316">
                  <c:v>0.19200899999850662</c:v>
                </c:pt>
                <c:pt idx="318">
                  <c:v>0.1932814999963739</c:v>
                </c:pt>
                <c:pt idx="319">
                  <c:v>0.19773899999563582</c:v>
                </c:pt>
                <c:pt idx="325">
                  <c:v>0.21935749999829568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8A9-4D6C-9669-8988F957C8D4}"/>
            </c:ext>
          </c:extLst>
        </c:ser>
        <c:ser>
          <c:idx val="4"/>
          <c:order val="3"/>
          <c:tx>
            <c:strRef>
              <c:f>A!$K$20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0.03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2.4E-2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1.9E-2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2.5999999999999999E-2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1.2999999999999999E-2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1.4E-2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1.4E-2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0.02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0.01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1.2999999999999999E-2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0</c:v>
                  </c:pt>
                  <c:pt idx="156">
                    <c:v>0</c:v>
                  </c:pt>
                  <c:pt idx="157">
                    <c:v>0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0</c:v>
                  </c:pt>
                  <c:pt idx="163">
                    <c:v>0</c:v>
                  </c:pt>
                  <c:pt idx="164">
                    <c:v>0</c:v>
                  </c:pt>
                  <c:pt idx="165">
                    <c:v>1.7999999999999999E-2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0</c:v>
                  </c:pt>
                  <c:pt idx="173">
                    <c:v>0</c:v>
                  </c:pt>
                  <c:pt idx="174">
                    <c:v>0</c:v>
                  </c:pt>
                  <c:pt idx="175">
                    <c:v>0</c:v>
                  </c:pt>
                  <c:pt idx="176">
                    <c:v>0</c:v>
                  </c:pt>
                  <c:pt idx="177">
                    <c:v>0</c:v>
                  </c:pt>
                  <c:pt idx="178">
                    <c:v>0</c:v>
                  </c:pt>
                  <c:pt idx="179">
                    <c:v>2.1999999999999999E-2</c:v>
                  </c:pt>
                  <c:pt idx="180">
                    <c:v>0</c:v>
                  </c:pt>
                  <c:pt idx="181">
                    <c:v>0</c:v>
                  </c:pt>
                  <c:pt idx="182">
                    <c:v>0</c:v>
                  </c:pt>
                  <c:pt idx="183">
                    <c:v>0</c:v>
                  </c:pt>
                  <c:pt idx="184">
                    <c:v>0</c:v>
                  </c:pt>
                  <c:pt idx="185">
                    <c:v>0</c:v>
                  </c:pt>
                  <c:pt idx="186">
                    <c:v>0</c:v>
                  </c:pt>
                  <c:pt idx="187">
                    <c:v>0</c:v>
                  </c:pt>
                  <c:pt idx="188">
                    <c:v>0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0</c:v>
                  </c:pt>
                  <c:pt idx="192">
                    <c:v>1.7999999999999999E-2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0</c:v>
                  </c:pt>
                  <c:pt idx="197">
                    <c:v>0</c:v>
                  </c:pt>
                  <c:pt idx="198">
                    <c:v>0</c:v>
                  </c:pt>
                  <c:pt idx="199">
                    <c:v>0</c:v>
                  </c:pt>
                  <c:pt idx="200">
                    <c:v>0</c:v>
                  </c:pt>
                  <c:pt idx="201">
                    <c:v>0</c:v>
                  </c:pt>
                  <c:pt idx="202">
                    <c:v>0</c:v>
                  </c:pt>
                  <c:pt idx="203">
                    <c:v>0</c:v>
                  </c:pt>
                  <c:pt idx="204">
                    <c:v>0</c:v>
                  </c:pt>
                  <c:pt idx="205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09">
                    <c:v>0</c:v>
                  </c:pt>
                  <c:pt idx="210">
                    <c:v>0</c:v>
                  </c:pt>
                  <c:pt idx="211">
                    <c:v>0</c:v>
                  </c:pt>
                  <c:pt idx="212">
                    <c:v>0</c:v>
                  </c:pt>
                  <c:pt idx="213">
                    <c:v>1.2999999999999999E-2</c:v>
                  </c:pt>
                  <c:pt idx="214">
                    <c:v>0</c:v>
                  </c:pt>
                  <c:pt idx="215">
                    <c:v>0</c:v>
                  </c:pt>
                  <c:pt idx="216">
                    <c:v>0</c:v>
                  </c:pt>
                  <c:pt idx="217">
                    <c:v>0</c:v>
                  </c:pt>
                  <c:pt idx="218">
                    <c:v>0</c:v>
                  </c:pt>
                  <c:pt idx="219">
                    <c:v>0</c:v>
                  </c:pt>
                  <c:pt idx="220">
                    <c:v>0</c:v>
                  </c:pt>
                  <c:pt idx="221">
                    <c:v>0</c:v>
                  </c:pt>
                  <c:pt idx="222">
                    <c:v>0</c:v>
                  </c:pt>
                  <c:pt idx="223">
                    <c:v>0</c:v>
                  </c:pt>
                  <c:pt idx="224">
                    <c:v>0</c:v>
                  </c:pt>
                  <c:pt idx="225">
                    <c:v>0</c:v>
                  </c:pt>
                  <c:pt idx="226">
                    <c:v>0</c:v>
                  </c:pt>
                  <c:pt idx="229">
                    <c:v>0</c:v>
                  </c:pt>
                  <c:pt idx="230">
                    <c:v>0</c:v>
                  </c:pt>
                  <c:pt idx="231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7">
                    <c:v>0</c:v>
                  </c:pt>
                  <c:pt idx="238">
                    <c:v>0</c:v>
                  </c:pt>
                  <c:pt idx="239">
                    <c:v>8.9999999999999993E-3</c:v>
                  </c:pt>
                  <c:pt idx="240">
                    <c:v>0</c:v>
                  </c:pt>
                  <c:pt idx="241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8">
                    <c:v>0</c:v>
                  </c:pt>
                  <c:pt idx="249">
                    <c:v>0</c:v>
                  </c:pt>
                  <c:pt idx="250">
                    <c:v>0</c:v>
                  </c:pt>
                  <c:pt idx="251">
                    <c:v>0</c:v>
                  </c:pt>
                  <c:pt idx="252">
                    <c:v>0</c:v>
                  </c:pt>
                  <c:pt idx="253">
                    <c:v>0</c:v>
                  </c:pt>
                  <c:pt idx="254">
                    <c:v>0</c:v>
                  </c:pt>
                  <c:pt idx="255">
                    <c:v>0</c:v>
                  </c:pt>
                  <c:pt idx="256">
                    <c:v>0</c:v>
                  </c:pt>
                  <c:pt idx="257">
                    <c:v>0</c:v>
                  </c:pt>
                  <c:pt idx="258">
                    <c:v>0</c:v>
                  </c:pt>
                  <c:pt idx="259">
                    <c:v>0</c:v>
                  </c:pt>
                  <c:pt idx="260">
                    <c:v>0</c:v>
                  </c:pt>
                  <c:pt idx="261">
                    <c:v>8.9999999999999993E-3</c:v>
                  </c:pt>
                  <c:pt idx="262">
                    <c:v>0</c:v>
                  </c:pt>
                  <c:pt idx="263">
                    <c:v>0</c:v>
                  </c:pt>
                  <c:pt idx="264">
                    <c:v>0</c:v>
                  </c:pt>
                  <c:pt idx="265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68">
                    <c:v>0</c:v>
                  </c:pt>
                  <c:pt idx="269">
                    <c:v>0</c:v>
                  </c:pt>
                  <c:pt idx="270">
                    <c:v>0</c:v>
                  </c:pt>
                  <c:pt idx="271">
                    <c:v>0</c:v>
                  </c:pt>
                  <c:pt idx="272">
                    <c:v>0</c:v>
                  </c:pt>
                  <c:pt idx="273">
                    <c:v>0</c:v>
                  </c:pt>
                  <c:pt idx="274">
                    <c:v>0</c:v>
                  </c:pt>
                  <c:pt idx="275">
                    <c:v>1.0999999999999999E-2</c:v>
                  </c:pt>
                  <c:pt idx="276">
                    <c:v>0</c:v>
                  </c:pt>
                  <c:pt idx="277">
                    <c:v>0</c:v>
                  </c:pt>
                  <c:pt idx="278">
                    <c:v>0</c:v>
                  </c:pt>
                  <c:pt idx="279">
                    <c:v>0</c:v>
                  </c:pt>
                  <c:pt idx="280">
                    <c:v>0</c:v>
                  </c:pt>
                  <c:pt idx="281">
                    <c:v>0</c:v>
                  </c:pt>
                  <c:pt idx="282">
                    <c:v>0</c:v>
                  </c:pt>
                  <c:pt idx="283">
                    <c:v>0</c:v>
                  </c:pt>
                  <c:pt idx="284">
                    <c:v>0</c:v>
                  </c:pt>
                  <c:pt idx="285">
                    <c:v>0</c:v>
                  </c:pt>
                  <c:pt idx="286">
                    <c:v>0</c:v>
                  </c:pt>
                  <c:pt idx="287">
                    <c:v>0</c:v>
                  </c:pt>
                  <c:pt idx="288">
                    <c:v>1.7999999999999999E-2</c:v>
                  </c:pt>
                  <c:pt idx="289">
                    <c:v>0</c:v>
                  </c:pt>
                  <c:pt idx="290">
                    <c:v>0</c:v>
                  </c:pt>
                  <c:pt idx="291">
                    <c:v>0</c:v>
                  </c:pt>
                  <c:pt idx="292">
                    <c:v>0</c:v>
                  </c:pt>
                  <c:pt idx="293">
                    <c:v>0</c:v>
                  </c:pt>
                  <c:pt idx="295">
                    <c:v>0</c:v>
                  </c:pt>
                  <c:pt idx="297">
                    <c:v>2.5000000000000001E-3</c:v>
                  </c:pt>
                  <c:pt idx="298">
                    <c:v>0</c:v>
                  </c:pt>
                  <c:pt idx="299">
                    <c:v>2.5000000000000001E-3</c:v>
                  </c:pt>
                  <c:pt idx="300">
                    <c:v>1.5E-3</c:v>
                  </c:pt>
                  <c:pt idx="301">
                    <c:v>1E-3</c:v>
                  </c:pt>
                  <c:pt idx="302">
                    <c:v>1E-4</c:v>
                  </c:pt>
                  <c:pt idx="303">
                    <c:v>1.1999999999999999E-3</c:v>
                  </c:pt>
                  <c:pt idx="304">
                    <c:v>4.0000000000000002E-4</c:v>
                  </c:pt>
                  <c:pt idx="305">
                    <c:v>0</c:v>
                  </c:pt>
                  <c:pt idx="306">
                    <c:v>0</c:v>
                  </c:pt>
                  <c:pt idx="307">
                    <c:v>1E-4</c:v>
                  </c:pt>
                  <c:pt idx="308">
                    <c:v>6.9999999999999999E-4</c:v>
                  </c:pt>
                  <c:pt idx="309">
                    <c:v>0</c:v>
                  </c:pt>
                  <c:pt idx="310">
                    <c:v>1E-3</c:v>
                  </c:pt>
                  <c:pt idx="311">
                    <c:v>4.1999999999999997E-3</c:v>
                  </c:pt>
                  <c:pt idx="312">
                    <c:v>2.9999999999999997E-4</c:v>
                  </c:pt>
                  <c:pt idx="313">
                    <c:v>0</c:v>
                  </c:pt>
                  <c:pt idx="314">
                    <c:v>1E-4</c:v>
                  </c:pt>
                  <c:pt idx="315">
                    <c:v>2.0000000000000001E-4</c:v>
                  </c:pt>
                  <c:pt idx="316">
                    <c:v>4.0000000000000002E-4</c:v>
                  </c:pt>
                  <c:pt idx="317">
                    <c:v>2.9999999999999997E-4</c:v>
                  </c:pt>
                  <c:pt idx="318">
                    <c:v>2.8E-3</c:v>
                  </c:pt>
                  <c:pt idx="319">
                    <c:v>1.04E-2</c:v>
                  </c:pt>
                  <c:pt idx="320">
                    <c:v>0</c:v>
                  </c:pt>
                  <c:pt idx="321">
                    <c:v>5.0000000000000001E-4</c:v>
                  </c:pt>
                  <c:pt idx="322">
                    <c:v>5.9999999999999995E-4</c:v>
                  </c:pt>
                  <c:pt idx="323">
                    <c:v>5.0000000000000001E-4</c:v>
                  </c:pt>
                  <c:pt idx="324">
                    <c:v>5.9999999999999995E-4</c:v>
                  </c:pt>
                  <c:pt idx="325">
                    <c:v>5.3E-3</c:v>
                  </c:pt>
                  <c:pt idx="326">
                    <c:v>4.0000000000000002E-4</c:v>
                  </c:pt>
                  <c:pt idx="327">
                    <c:v>5.9999999999999995E-4</c:v>
                  </c:pt>
                  <c:pt idx="328">
                    <c:v>4.0000000000000002E-4</c:v>
                  </c:pt>
                  <c:pt idx="329">
                    <c:v>3.7000000000000002E-3</c:v>
                  </c:pt>
                  <c:pt idx="330">
                    <c:v>8.3000000000000001E-3</c:v>
                  </c:pt>
                  <c:pt idx="331">
                    <c:v>2.0000000000000001E-4</c:v>
                  </c:pt>
                  <c:pt idx="332">
                    <c:v>2.0000000000000001E-4</c:v>
                  </c:pt>
                </c:numCache>
              </c:numRef>
            </c:plus>
            <c:minus>
              <c:numRef>
                <c:f>A!$D$21:$D$996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0.03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2.4E-2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1.9E-2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2.5999999999999999E-2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1.2999999999999999E-2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1.4E-2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1.4E-2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0.02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0.01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1.2999999999999999E-2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0</c:v>
                  </c:pt>
                  <c:pt idx="156">
                    <c:v>0</c:v>
                  </c:pt>
                  <c:pt idx="157">
                    <c:v>0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0</c:v>
                  </c:pt>
                  <c:pt idx="163">
                    <c:v>0</c:v>
                  </c:pt>
                  <c:pt idx="164">
                    <c:v>0</c:v>
                  </c:pt>
                  <c:pt idx="165">
                    <c:v>1.7999999999999999E-2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0</c:v>
                  </c:pt>
                  <c:pt idx="173">
                    <c:v>0</c:v>
                  </c:pt>
                  <c:pt idx="174">
                    <c:v>0</c:v>
                  </c:pt>
                  <c:pt idx="175">
                    <c:v>0</c:v>
                  </c:pt>
                  <c:pt idx="176">
                    <c:v>0</c:v>
                  </c:pt>
                  <c:pt idx="177">
                    <c:v>0</c:v>
                  </c:pt>
                  <c:pt idx="178">
                    <c:v>0</c:v>
                  </c:pt>
                  <c:pt idx="179">
                    <c:v>2.1999999999999999E-2</c:v>
                  </c:pt>
                  <c:pt idx="180">
                    <c:v>0</c:v>
                  </c:pt>
                  <c:pt idx="181">
                    <c:v>0</c:v>
                  </c:pt>
                  <c:pt idx="182">
                    <c:v>0</c:v>
                  </c:pt>
                  <c:pt idx="183">
                    <c:v>0</c:v>
                  </c:pt>
                  <c:pt idx="184">
                    <c:v>0</c:v>
                  </c:pt>
                  <c:pt idx="185">
                    <c:v>0</c:v>
                  </c:pt>
                  <c:pt idx="186">
                    <c:v>0</c:v>
                  </c:pt>
                  <c:pt idx="187">
                    <c:v>0</c:v>
                  </c:pt>
                  <c:pt idx="188">
                    <c:v>0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0</c:v>
                  </c:pt>
                  <c:pt idx="192">
                    <c:v>1.7999999999999999E-2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0</c:v>
                  </c:pt>
                  <c:pt idx="197">
                    <c:v>0</c:v>
                  </c:pt>
                  <c:pt idx="198">
                    <c:v>0</c:v>
                  </c:pt>
                  <c:pt idx="199">
                    <c:v>0</c:v>
                  </c:pt>
                  <c:pt idx="200">
                    <c:v>0</c:v>
                  </c:pt>
                  <c:pt idx="201">
                    <c:v>0</c:v>
                  </c:pt>
                  <c:pt idx="202">
                    <c:v>0</c:v>
                  </c:pt>
                  <c:pt idx="203">
                    <c:v>0</c:v>
                  </c:pt>
                  <c:pt idx="204">
                    <c:v>0</c:v>
                  </c:pt>
                  <c:pt idx="205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09">
                    <c:v>0</c:v>
                  </c:pt>
                  <c:pt idx="210">
                    <c:v>0</c:v>
                  </c:pt>
                  <c:pt idx="211">
                    <c:v>0</c:v>
                  </c:pt>
                  <c:pt idx="212">
                    <c:v>0</c:v>
                  </c:pt>
                  <c:pt idx="213">
                    <c:v>1.2999999999999999E-2</c:v>
                  </c:pt>
                  <c:pt idx="214">
                    <c:v>0</c:v>
                  </c:pt>
                  <c:pt idx="215">
                    <c:v>0</c:v>
                  </c:pt>
                  <c:pt idx="216">
                    <c:v>0</c:v>
                  </c:pt>
                  <c:pt idx="217">
                    <c:v>0</c:v>
                  </c:pt>
                  <c:pt idx="218">
                    <c:v>0</c:v>
                  </c:pt>
                  <c:pt idx="219">
                    <c:v>0</c:v>
                  </c:pt>
                  <c:pt idx="220">
                    <c:v>0</c:v>
                  </c:pt>
                  <c:pt idx="221">
                    <c:v>0</c:v>
                  </c:pt>
                  <c:pt idx="222">
                    <c:v>0</c:v>
                  </c:pt>
                  <c:pt idx="223">
                    <c:v>0</c:v>
                  </c:pt>
                  <c:pt idx="224">
                    <c:v>0</c:v>
                  </c:pt>
                  <c:pt idx="225">
                    <c:v>0</c:v>
                  </c:pt>
                  <c:pt idx="226">
                    <c:v>0</c:v>
                  </c:pt>
                  <c:pt idx="229">
                    <c:v>0</c:v>
                  </c:pt>
                  <c:pt idx="230">
                    <c:v>0</c:v>
                  </c:pt>
                  <c:pt idx="231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7">
                    <c:v>0</c:v>
                  </c:pt>
                  <c:pt idx="238">
                    <c:v>0</c:v>
                  </c:pt>
                  <c:pt idx="239">
                    <c:v>8.9999999999999993E-3</c:v>
                  </c:pt>
                  <c:pt idx="240">
                    <c:v>0</c:v>
                  </c:pt>
                  <c:pt idx="241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8">
                    <c:v>0</c:v>
                  </c:pt>
                  <c:pt idx="249">
                    <c:v>0</c:v>
                  </c:pt>
                  <c:pt idx="250">
                    <c:v>0</c:v>
                  </c:pt>
                  <c:pt idx="251">
                    <c:v>0</c:v>
                  </c:pt>
                  <c:pt idx="252">
                    <c:v>0</c:v>
                  </c:pt>
                  <c:pt idx="253">
                    <c:v>0</c:v>
                  </c:pt>
                  <c:pt idx="254">
                    <c:v>0</c:v>
                  </c:pt>
                  <c:pt idx="255">
                    <c:v>0</c:v>
                  </c:pt>
                  <c:pt idx="256">
                    <c:v>0</c:v>
                  </c:pt>
                  <c:pt idx="257">
                    <c:v>0</c:v>
                  </c:pt>
                  <c:pt idx="258">
                    <c:v>0</c:v>
                  </c:pt>
                  <c:pt idx="259">
                    <c:v>0</c:v>
                  </c:pt>
                  <c:pt idx="260">
                    <c:v>0</c:v>
                  </c:pt>
                  <c:pt idx="261">
                    <c:v>8.9999999999999993E-3</c:v>
                  </c:pt>
                  <c:pt idx="262">
                    <c:v>0</c:v>
                  </c:pt>
                  <c:pt idx="263">
                    <c:v>0</c:v>
                  </c:pt>
                  <c:pt idx="264">
                    <c:v>0</c:v>
                  </c:pt>
                  <c:pt idx="265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68">
                    <c:v>0</c:v>
                  </c:pt>
                  <c:pt idx="269">
                    <c:v>0</c:v>
                  </c:pt>
                  <c:pt idx="270">
                    <c:v>0</c:v>
                  </c:pt>
                  <c:pt idx="271">
                    <c:v>0</c:v>
                  </c:pt>
                  <c:pt idx="272">
                    <c:v>0</c:v>
                  </c:pt>
                  <c:pt idx="273">
                    <c:v>0</c:v>
                  </c:pt>
                  <c:pt idx="274">
                    <c:v>0</c:v>
                  </c:pt>
                  <c:pt idx="275">
                    <c:v>1.0999999999999999E-2</c:v>
                  </c:pt>
                  <c:pt idx="276">
                    <c:v>0</c:v>
                  </c:pt>
                  <c:pt idx="277">
                    <c:v>0</c:v>
                  </c:pt>
                  <c:pt idx="278">
                    <c:v>0</c:v>
                  </c:pt>
                  <c:pt idx="279">
                    <c:v>0</c:v>
                  </c:pt>
                  <c:pt idx="280">
                    <c:v>0</c:v>
                  </c:pt>
                  <c:pt idx="281">
                    <c:v>0</c:v>
                  </c:pt>
                  <c:pt idx="282">
                    <c:v>0</c:v>
                  </c:pt>
                  <c:pt idx="283">
                    <c:v>0</c:v>
                  </c:pt>
                  <c:pt idx="284">
                    <c:v>0</c:v>
                  </c:pt>
                  <c:pt idx="285">
                    <c:v>0</c:v>
                  </c:pt>
                  <c:pt idx="286">
                    <c:v>0</c:v>
                  </c:pt>
                  <c:pt idx="287">
                    <c:v>0</c:v>
                  </c:pt>
                  <c:pt idx="288">
                    <c:v>1.7999999999999999E-2</c:v>
                  </c:pt>
                  <c:pt idx="289">
                    <c:v>0</c:v>
                  </c:pt>
                  <c:pt idx="290">
                    <c:v>0</c:v>
                  </c:pt>
                  <c:pt idx="291">
                    <c:v>0</c:v>
                  </c:pt>
                  <c:pt idx="292">
                    <c:v>0</c:v>
                  </c:pt>
                  <c:pt idx="293">
                    <c:v>0</c:v>
                  </c:pt>
                  <c:pt idx="295">
                    <c:v>0</c:v>
                  </c:pt>
                  <c:pt idx="297">
                    <c:v>2.5000000000000001E-3</c:v>
                  </c:pt>
                  <c:pt idx="298">
                    <c:v>0</c:v>
                  </c:pt>
                  <c:pt idx="299">
                    <c:v>2.5000000000000001E-3</c:v>
                  </c:pt>
                  <c:pt idx="300">
                    <c:v>1.5E-3</c:v>
                  </c:pt>
                  <c:pt idx="301">
                    <c:v>1E-3</c:v>
                  </c:pt>
                  <c:pt idx="302">
                    <c:v>1E-4</c:v>
                  </c:pt>
                  <c:pt idx="303">
                    <c:v>1.1999999999999999E-3</c:v>
                  </c:pt>
                  <c:pt idx="304">
                    <c:v>4.0000000000000002E-4</c:v>
                  </c:pt>
                  <c:pt idx="305">
                    <c:v>0</c:v>
                  </c:pt>
                  <c:pt idx="306">
                    <c:v>0</c:v>
                  </c:pt>
                  <c:pt idx="307">
                    <c:v>1E-4</c:v>
                  </c:pt>
                  <c:pt idx="308">
                    <c:v>6.9999999999999999E-4</c:v>
                  </c:pt>
                  <c:pt idx="309">
                    <c:v>0</c:v>
                  </c:pt>
                  <c:pt idx="310">
                    <c:v>1E-3</c:v>
                  </c:pt>
                  <c:pt idx="311">
                    <c:v>4.1999999999999997E-3</c:v>
                  </c:pt>
                  <c:pt idx="312">
                    <c:v>2.9999999999999997E-4</c:v>
                  </c:pt>
                  <c:pt idx="313">
                    <c:v>0</c:v>
                  </c:pt>
                  <c:pt idx="314">
                    <c:v>1E-4</c:v>
                  </c:pt>
                  <c:pt idx="315">
                    <c:v>2.0000000000000001E-4</c:v>
                  </c:pt>
                  <c:pt idx="316">
                    <c:v>4.0000000000000002E-4</c:v>
                  </c:pt>
                  <c:pt idx="317">
                    <c:v>2.9999999999999997E-4</c:v>
                  </c:pt>
                  <c:pt idx="318">
                    <c:v>2.8E-3</c:v>
                  </c:pt>
                  <c:pt idx="319">
                    <c:v>1.04E-2</c:v>
                  </c:pt>
                  <c:pt idx="320">
                    <c:v>0</c:v>
                  </c:pt>
                  <c:pt idx="321">
                    <c:v>5.0000000000000001E-4</c:v>
                  </c:pt>
                  <c:pt idx="322">
                    <c:v>5.9999999999999995E-4</c:v>
                  </c:pt>
                  <c:pt idx="323">
                    <c:v>5.0000000000000001E-4</c:v>
                  </c:pt>
                  <c:pt idx="324">
                    <c:v>5.9999999999999995E-4</c:v>
                  </c:pt>
                  <c:pt idx="325">
                    <c:v>5.3E-3</c:v>
                  </c:pt>
                  <c:pt idx="326">
                    <c:v>4.0000000000000002E-4</c:v>
                  </c:pt>
                  <c:pt idx="327">
                    <c:v>5.9999999999999995E-4</c:v>
                  </c:pt>
                  <c:pt idx="328">
                    <c:v>4.0000000000000002E-4</c:v>
                  </c:pt>
                  <c:pt idx="329">
                    <c:v>3.7000000000000002E-3</c:v>
                  </c:pt>
                  <c:pt idx="330">
                    <c:v>8.3000000000000001E-3</c:v>
                  </c:pt>
                  <c:pt idx="331">
                    <c:v>2.0000000000000001E-4</c:v>
                  </c:pt>
                  <c:pt idx="33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A!$F$21:$F$996</c:f>
              <c:numCache>
                <c:formatCode>General</c:formatCode>
                <c:ptCount val="976"/>
                <c:pt idx="0">
                  <c:v>-12419</c:v>
                </c:pt>
                <c:pt idx="1">
                  <c:v>-12283</c:v>
                </c:pt>
                <c:pt idx="2">
                  <c:v>-12270.5</c:v>
                </c:pt>
                <c:pt idx="3">
                  <c:v>-12257</c:v>
                </c:pt>
                <c:pt idx="4">
                  <c:v>-12166</c:v>
                </c:pt>
                <c:pt idx="5">
                  <c:v>-12148</c:v>
                </c:pt>
                <c:pt idx="6">
                  <c:v>-12094.5</c:v>
                </c:pt>
                <c:pt idx="7">
                  <c:v>-11932.5</c:v>
                </c:pt>
                <c:pt idx="8">
                  <c:v>-11928</c:v>
                </c:pt>
                <c:pt idx="9">
                  <c:v>-11735</c:v>
                </c:pt>
                <c:pt idx="10">
                  <c:v>-11728</c:v>
                </c:pt>
                <c:pt idx="11">
                  <c:v>-11662.5</c:v>
                </c:pt>
                <c:pt idx="12">
                  <c:v>-11645</c:v>
                </c:pt>
                <c:pt idx="13">
                  <c:v>-11645</c:v>
                </c:pt>
                <c:pt idx="14">
                  <c:v>-11635.5</c:v>
                </c:pt>
                <c:pt idx="15">
                  <c:v>-11629</c:v>
                </c:pt>
                <c:pt idx="16">
                  <c:v>-11615.5</c:v>
                </c:pt>
                <c:pt idx="17">
                  <c:v>-11594.5</c:v>
                </c:pt>
                <c:pt idx="18">
                  <c:v>-11584</c:v>
                </c:pt>
                <c:pt idx="19">
                  <c:v>-11574.5</c:v>
                </c:pt>
                <c:pt idx="20">
                  <c:v>-11561</c:v>
                </c:pt>
                <c:pt idx="21">
                  <c:v>-11559.5</c:v>
                </c:pt>
                <c:pt idx="22">
                  <c:v>-11490</c:v>
                </c:pt>
                <c:pt idx="23">
                  <c:v>-11251</c:v>
                </c:pt>
                <c:pt idx="24">
                  <c:v>-11229.5</c:v>
                </c:pt>
                <c:pt idx="25">
                  <c:v>-10924</c:v>
                </c:pt>
                <c:pt idx="26">
                  <c:v>-10911</c:v>
                </c:pt>
                <c:pt idx="27">
                  <c:v>-10735.5</c:v>
                </c:pt>
                <c:pt idx="28">
                  <c:v>-10614.5</c:v>
                </c:pt>
                <c:pt idx="29">
                  <c:v>-10431</c:v>
                </c:pt>
                <c:pt idx="30">
                  <c:v>-10417</c:v>
                </c:pt>
                <c:pt idx="31">
                  <c:v>-10411.5</c:v>
                </c:pt>
                <c:pt idx="32">
                  <c:v>-10397.5</c:v>
                </c:pt>
                <c:pt idx="33">
                  <c:v>-10377</c:v>
                </c:pt>
                <c:pt idx="34">
                  <c:v>-10369</c:v>
                </c:pt>
                <c:pt idx="35">
                  <c:v>-10236</c:v>
                </c:pt>
                <c:pt idx="36">
                  <c:v>-10235.5</c:v>
                </c:pt>
                <c:pt idx="37">
                  <c:v>-10235</c:v>
                </c:pt>
                <c:pt idx="38">
                  <c:v>-10214.5</c:v>
                </c:pt>
                <c:pt idx="39">
                  <c:v>-10079.5</c:v>
                </c:pt>
                <c:pt idx="40">
                  <c:v>-10018.5</c:v>
                </c:pt>
                <c:pt idx="41">
                  <c:v>-9910.5</c:v>
                </c:pt>
                <c:pt idx="42">
                  <c:v>-9855.5</c:v>
                </c:pt>
                <c:pt idx="43">
                  <c:v>-9791</c:v>
                </c:pt>
                <c:pt idx="44">
                  <c:v>-9629</c:v>
                </c:pt>
                <c:pt idx="45">
                  <c:v>-9572.5</c:v>
                </c:pt>
                <c:pt idx="46">
                  <c:v>-9227</c:v>
                </c:pt>
                <c:pt idx="47">
                  <c:v>-9107</c:v>
                </c:pt>
                <c:pt idx="48">
                  <c:v>-9047</c:v>
                </c:pt>
                <c:pt idx="49">
                  <c:v>-9024</c:v>
                </c:pt>
                <c:pt idx="50">
                  <c:v>-8918</c:v>
                </c:pt>
                <c:pt idx="51">
                  <c:v>-8917.5</c:v>
                </c:pt>
                <c:pt idx="52">
                  <c:v>-8890.5</c:v>
                </c:pt>
                <c:pt idx="53">
                  <c:v>-8849</c:v>
                </c:pt>
                <c:pt idx="54">
                  <c:v>-8701.5</c:v>
                </c:pt>
                <c:pt idx="55">
                  <c:v>-8687</c:v>
                </c:pt>
                <c:pt idx="56">
                  <c:v>-8539</c:v>
                </c:pt>
                <c:pt idx="57">
                  <c:v>-8532</c:v>
                </c:pt>
                <c:pt idx="58">
                  <c:v>-8411</c:v>
                </c:pt>
                <c:pt idx="59">
                  <c:v>-8368.5</c:v>
                </c:pt>
                <c:pt idx="60">
                  <c:v>-8368.5</c:v>
                </c:pt>
                <c:pt idx="61">
                  <c:v>-8296</c:v>
                </c:pt>
                <c:pt idx="62">
                  <c:v>-8228</c:v>
                </c:pt>
                <c:pt idx="63">
                  <c:v>-8228</c:v>
                </c:pt>
                <c:pt idx="64">
                  <c:v>-8227.5</c:v>
                </c:pt>
                <c:pt idx="65">
                  <c:v>-8227.5</c:v>
                </c:pt>
                <c:pt idx="66">
                  <c:v>-8227.5</c:v>
                </c:pt>
                <c:pt idx="67">
                  <c:v>-8227</c:v>
                </c:pt>
                <c:pt idx="68">
                  <c:v>-8227</c:v>
                </c:pt>
                <c:pt idx="69">
                  <c:v>-8215</c:v>
                </c:pt>
                <c:pt idx="70">
                  <c:v>-8215</c:v>
                </c:pt>
                <c:pt idx="71">
                  <c:v>-8207</c:v>
                </c:pt>
                <c:pt idx="72">
                  <c:v>-8187</c:v>
                </c:pt>
                <c:pt idx="73">
                  <c:v>-8187</c:v>
                </c:pt>
                <c:pt idx="74">
                  <c:v>-8173</c:v>
                </c:pt>
                <c:pt idx="75">
                  <c:v>-8173</c:v>
                </c:pt>
                <c:pt idx="76">
                  <c:v>-8173</c:v>
                </c:pt>
                <c:pt idx="77">
                  <c:v>-8159</c:v>
                </c:pt>
                <c:pt idx="78">
                  <c:v>-8159</c:v>
                </c:pt>
                <c:pt idx="79">
                  <c:v>-8159</c:v>
                </c:pt>
                <c:pt idx="80">
                  <c:v>-8063</c:v>
                </c:pt>
                <c:pt idx="81">
                  <c:v>-8044.5</c:v>
                </c:pt>
                <c:pt idx="82">
                  <c:v>-8038.5</c:v>
                </c:pt>
                <c:pt idx="83">
                  <c:v>-8038.5</c:v>
                </c:pt>
                <c:pt idx="84">
                  <c:v>-7996.5</c:v>
                </c:pt>
                <c:pt idx="85">
                  <c:v>-7896</c:v>
                </c:pt>
                <c:pt idx="86">
                  <c:v>-7890</c:v>
                </c:pt>
                <c:pt idx="87">
                  <c:v>-7869.5</c:v>
                </c:pt>
                <c:pt idx="88">
                  <c:v>-7869.5</c:v>
                </c:pt>
                <c:pt idx="89">
                  <c:v>-7680.5</c:v>
                </c:pt>
                <c:pt idx="90">
                  <c:v>-7645</c:v>
                </c:pt>
                <c:pt idx="91">
                  <c:v>-7544.5</c:v>
                </c:pt>
                <c:pt idx="92">
                  <c:v>-7524</c:v>
                </c:pt>
                <c:pt idx="93">
                  <c:v>-7510.5</c:v>
                </c:pt>
                <c:pt idx="94">
                  <c:v>-7462</c:v>
                </c:pt>
                <c:pt idx="95">
                  <c:v>-7399</c:v>
                </c:pt>
                <c:pt idx="96">
                  <c:v>-7389.5</c:v>
                </c:pt>
                <c:pt idx="97">
                  <c:v>-7336</c:v>
                </c:pt>
                <c:pt idx="98">
                  <c:v>-7260</c:v>
                </c:pt>
                <c:pt idx="99">
                  <c:v>-7181</c:v>
                </c:pt>
                <c:pt idx="100">
                  <c:v>-7040</c:v>
                </c:pt>
                <c:pt idx="101">
                  <c:v>-7032</c:v>
                </c:pt>
                <c:pt idx="102">
                  <c:v>-7013</c:v>
                </c:pt>
                <c:pt idx="103">
                  <c:v>-7013</c:v>
                </c:pt>
                <c:pt idx="104">
                  <c:v>-7005</c:v>
                </c:pt>
                <c:pt idx="105">
                  <c:v>-6983.5</c:v>
                </c:pt>
                <c:pt idx="106">
                  <c:v>-6982</c:v>
                </c:pt>
                <c:pt idx="107">
                  <c:v>-6969.5</c:v>
                </c:pt>
                <c:pt idx="108">
                  <c:v>-6963</c:v>
                </c:pt>
                <c:pt idx="109">
                  <c:v>-6822</c:v>
                </c:pt>
                <c:pt idx="110">
                  <c:v>-6810</c:v>
                </c:pt>
                <c:pt idx="111">
                  <c:v>-6794</c:v>
                </c:pt>
                <c:pt idx="112">
                  <c:v>-6667</c:v>
                </c:pt>
                <c:pt idx="113">
                  <c:v>-6641</c:v>
                </c:pt>
                <c:pt idx="114">
                  <c:v>-6519</c:v>
                </c:pt>
                <c:pt idx="115">
                  <c:v>-6519</c:v>
                </c:pt>
                <c:pt idx="116">
                  <c:v>-6362</c:v>
                </c:pt>
                <c:pt idx="117">
                  <c:v>-6343</c:v>
                </c:pt>
                <c:pt idx="118">
                  <c:v>-6343</c:v>
                </c:pt>
                <c:pt idx="119">
                  <c:v>-6203</c:v>
                </c:pt>
                <c:pt idx="120">
                  <c:v>-6190</c:v>
                </c:pt>
                <c:pt idx="121">
                  <c:v>-6189.5</c:v>
                </c:pt>
                <c:pt idx="122">
                  <c:v>-6189</c:v>
                </c:pt>
                <c:pt idx="123">
                  <c:v>-6188</c:v>
                </c:pt>
                <c:pt idx="124">
                  <c:v>-6187.5</c:v>
                </c:pt>
                <c:pt idx="125">
                  <c:v>-6185.5</c:v>
                </c:pt>
                <c:pt idx="126">
                  <c:v>-6174</c:v>
                </c:pt>
                <c:pt idx="127">
                  <c:v>-6124</c:v>
                </c:pt>
                <c:pt idx="128">
                  <c:v>-6118</c:v>
                </c:pt>
                <c:pt idx="129">
                  <c:v>-6097</c:v>
                </c:pt>
                <c:pt idx="130">
                  <c:v>-6019</c:v>
                </c:pt>
                <c:pt idx="131">
                  <c:v>-6012</c:v>
                </c:pt>
                <c:pt idx="132">
                  <c:v>-6005</c:v>
                </c:pt>
                <c:pt idx="133">
                  <c:v>-6005</c:v>
                </c:pt>
                <c:pt idx="134">
                  <c:v>-5999</c:v>
                </c:pt>
                <c:pt idx="135">
                  <c:v>-5998.5</c:v>
                </c:pt>
                <c:pt idx="136">
                  <c:v>-5998</c:v>
                </c:pt>
                <c:pt idx="137">
                  <c:v>-5997.5</c:v>
                </c:pt>
                <c:pt idx="138">
                  <c:v>-5978</c:v>
                </c:pt>
                <c:pt idx="139">
                  <c:v>-5858</c:v>
                </c:pt>
                <c:pt idx="140">
                  <c:v>-5857.5</c:v>
                </c:pt>
                <c:pt idx="141">
                  <c:v>-5845.5</c:v>
                </c:pt>
                <c:pt idx="142">
                  <c:v>-5844.5</c:v>
                </c:pt>
                <c:pt idx="143">
                  <c:v>-5844</c:v>
                </c:pt>
                <c:pt idx="144">
                  <c:v>-5820.5</c:v>
                </c:pt>
                <c:pt idx="145">
                  <c:v>-5820</c:v>
                </c:pt>
                <c:pt idx="146">
                  <c:v>-5787</c:v>
                </c:pt>
                <c:pt idx="147">
                  <c:v>-5720</c:v>
                </c:pt>
                <c:pt idx="148">
                  <c:v>-5675</c:v>
                </c:pt>
                <c:pt idx="149">
                  <c:v>-5668</c:v>
                </c:pt>
                <c:pt idx="150">
                  <c:v>-5660.5</c:v>
                </c:pt>
                <c:pt idx="151">
                  <c:v>-5655</c:v>
                </c:pt>
                <c:pt idx="152">
                  <c:v>-5644.5</c:v>
                </c:pt>
                <c:pt idx="153">
                  <c:v>-5569.5</c:v>
                </c:pt>
                <c:pt idx="154">
                  <c:v>-5489.5</c:v>
                </c:pt>
                <c:pt idx="155">
                  <c:v>-5978</c:v>
                </c:pt>
                <c:pt idx="156">
                  <c:v>-5489.5</c:v>
                </c:pt>
                <c:pt idx="157">
                  <c:v>-5469</c:v>
                </c:pt>
                <c:pt idx="158">
                  <c:v>-5468</c:v>
                </c:pt>
                <c:pt idx="159">
                  <c:v>-5429</c:v>
                </c:pt>
                <c:pt idx="160">
                  <c:v>-5427</c:v>
                </c:pt>
                <c:pt idx="161">
                  <c:v>-5347.5</c:v>
                </c:pt>
                <c:pt idx="162">
                  <c:v>-5329</c:v>
                </c:pt>
                <c:pt idx="163">
                  <c:v>-5327</c:v>
                </c:pt>
                <c:pt idx="164">
                  <c:v>-5280</c:v>
                </c:pt>
                <c:pt idx="165">
                  <c:v>-5274</c:v>
                </c:pt>
                <c:pt idx="166">
                  <c:v>-5186.5</c:v>
                </c:pt>
                <c:pt idx="167">
                  <c:v>-5125</c:v>
                </c:pt>
                <c:pt idx="168">
                  <c:v>-5117</c:v>
                </c:pt>
                <c:pt idx="169">
                  <c:v>-5105</c:v>
                </c:pt>
                <c:pt idx="170">
                  <c:v>-4988.5</c:v>
                </c:pt>
                <c:pt idx="171">
                  <c:v>-4812</c:v>
                </c:pt>
                <c:pt idx="172">
                  <c:v>-4808</c:v>
                </c:pt>
                <c:pt idx="173">
                  <c:v>-4765</c:v>
                </c:pt>
                <c:pt idx="174">
                  <c:v>-4757</c:v>
                </c:pt>
                <c:pt idx="175">
                  <c:v>-4636</c:v>
                </c:pt>
                <c:pt idx="176">
                  <c:v>-4624</c:v>
                </c:pt>
                <c:pt idx="177">
                  <c:v>-4624</c:v>
                </c:pt>
                <c:pt idx="178">
                  <c:v>-4476</c:v>
                </c:pt>
                <c:pt idx="179">
                  <c:v>-4455</c:v>
                </c:pt>
                <c:pt idx="180">
                  <c:v>-4286.5</c:v>
                </c:pt>
                <c:pt idx="181">
                  <c:v>-4272.5</c:v>
                </c:pt>
                <c:pt idx="182">
                  <c:v>-4190.5</c:v>
                </c:pt>
                <c:pt idx="183">
                  <c:v>-4174.5</c:v>
                </c:pt>
                <c:pt idx="184">
                  <c:v>-4160</c:v>
                </c:pt>
                <c:pt idx="185">
                  <c:v>-4090.5</c:v>
                </c:pt>
                <c:pt idx="186">
                  <c:v>-3968</c:v>
                </c:pt>
                <c:pt idx="187">
                  <c:v>-3901</c:v>
                </c:pt>
                <c:pt idx="188">
                  <c:v>-3805</c:v>
                </c:pt>
                <c:pt idx="189">
                  <c:v>-3788</c:v>
                </c:pt>
                <c:pt idx="190">
                  <c:v>-3785.5</c:v>
                </c:pt>
                <c:pt idx="191">
                  <c:v>-3779.5</c:v>
                </c:pt>
                <c:pt idx="192">
                  <c:v>-3683</c:v>
                </c:pt>
                <c:pt idx="193">
                  <c:v>-3612</c:v>
                </c:pt>
                <c:pt idx="194">
                  <c:v>-3585</c:v>
                </c:pt>
                <c:pt idx="195">
                  <c:v>-3585</c:v>
                </c:pt>
                <c:pt idx="196">
                  <c:v>-3584.5</c:v>
                </c:pt>
                <c:pt idx="197">
                  <c:v>-3583</c:v>
                </c:pt>
                <c:pt idx="198">
                  <c:v>-3557</c:v>
                </c:pt>
                <c:pt idx="199">
                  <c:v>-3556</c:v>
                </c:pt>
                <c:pt idx="200">
                  <c:v>-3527</c:v>
                </c:pt>
                <c:pt idx="201">
                  <c:v>-3442</c:v>
                </c:pt>
                <c:pt idx="202">
                  <c:v>-3253</c:v>
                </c:pt>
                <c:pt idx="203">
                  <c:v>-3237</c:v>
                </c:pt>
                <c:pt idx="204">
                  <c:v>-3209</c:v>
                </c:pt>
                <c:pt idx="205">
                  <c:v>-3180</c:v>
                </c:pt>
                <c:pt idx="206">
                  <c:v>-3168</c:v>
                </c:pt>
                <c:pt idx="207">
                  <c:v>-3168</c:v>
                </c:pt>
                <c:pt idx="208">
                  <c:v>-3119</c:v>
                </c:pt>
                <c:pt idx="209">
                  <c:v>-3099</c:v>
                </c:pt>
                <c:pt idx="210">
                  <c:v>-3098</c:v>
                </c:pt>
                <c:pt idx="211">
                  <c:v>-3098</c:v>
                </c:pt>
                <c:pt idx="212">
                  <c:v>-3097</c:v>
                </c:pt>
                <c:pt idx="213">
                  <c:v>-3073</c:v>
                </c:pt>
                <c:pt idx="214">
                  <c:v>-3072</c:v>
                </c:pt>
                <c:pt idx="215">
                  <c:v>-3070.5</c:v>
                </c:pt>
                <c:pt idx="216">
                  <c:v>-3050</c:v>
                </c:pt>
                <c:pt idx="217">
                  <c:v>-3049.5</c:v>
                </c:pt>
                <c:pt idx="218">
                  <c:v>-2978</c:v>
                </c:pt>
                <c:pt idx="219">
                  <c:v>-2977.5</c:v>
                </c:pt>
                <c:pt idx="220">
                  <c:v>-2964.5</c:v>
                </c:pt>
                <c:pt idx="221">
                  <c:v>-2964</c:v>
                </c:pt>
                <c:pt idx="222">
                  <c:v>-2963</c:v>
                </c:pt>
                <c:pt idx="223">
                  <c:v>-2950</c:v>
                </c:pt>
                <c:pt idx="224">
                  <c:v>-2949.5</c:v>
                </c:pt>
                <c:pt idx="225">
                  <c:v>-2949</c:v>
                </c:pt>
                <c:pt idx="226">
                  <c:v>-2937.5</c:v>
                </c:pt>
                <c:pt idx="227">
                  <c:v>-2881</c:v>
                </c:pt>
                <c:pt idx="228">
                  <c:v>-2880.5</c:v>
                </c:pt>
                <c:pt idx="229">
                  <c:v>-2633</c:v>
                </c:pt>
                <c:pt idx="230">
                  <c:v>-2603.5</c:v>
                </c:pt>
                <c:pt idx="231">
                  <c:v>-2590.5</c:v>
                </c:pt>
                <c:pt idx="232">
                  <c:v>-2590</c:v>
                </c:pt>
                <c:pt idx="233">
                  <c:v>-2428</c:v>
                </c:pt>
                <c:pt idx="234">
                  <c:v>-2330.5</c:v>
                </c:pt>
                <c:pt idx="235">
                  <c:v>-2330</c:v>
                </c:pt>
                <c:pt idx="236">
                  <c:v>-2302</c:v>
                </c:pt>
                <c:pt idx="237">
                  <c:v>-2190.5</c:v>
                </c:pt>
                <c:pt idx="238">
                  <c:v>-2168</c:v>
                </c:pt>
                <c:pt idx="239">
                  <c:v>-2121</c:v>
                </c:pt>
                <c:pt idx="240">
                  <c:v>-2084</c:v>
                </c:pt>
                <c:pt idx="241">
                  <c:v>-2083.5</c:v>
                </c:pt>
                <c:pt idx="242">
                  <c:v>-2069.5</c:v>
                </c:pt>
                <c:pt idx="243">
                  <c:v>-2041.5</c:v>
                </c:pt>
                <c:pt idx="244">
                  <c:v>-2029</c:v>
                </c:pt>
                <c:pt idx="245">
                  <c:v>-1914</c:v>
                </c:pt>
                <c:pt idx="246">
                  <c:v>-1900.5</c:v>
                </c:pt>
                <c:pt idx="247">
                  <c:v>-1831.5</c:v>
                </c:pt>
                <c:pt idx="248">
                  <c:v>-1787.5</c:v>
                </c:pt>
                <c:pt idx="249">
                  <c:v>-1752.5</c:v>
                </c:pt>
                <c:pt idx="250">
                  <c:v>-1739</c:v>
                </c:pt>
                <c:pt idx="251">
                  <c:v>-1724.5</c:v>
                </c:pt>
                <c:pt idx="252">
                  <c:v>-1655</c:v>
                </c:pt>
                <c:pt idx="253">
                  <c:v>-1393.5</c:v>
                </c:pt>
                <c:pt idx="254">
                  <c:v>-1393.5</c:v>
                </c:pt>
                <c:pt idx="255">
                  <c:v>-1392.5</c:v>
                </c:pt>
                <c:pt idx="256">
                  <c:v>-1380.5</c:v>
                </c:pt>
                <c:pt idx="257">
                  <c:v>-1380</c:v>
                </c:pt>
                <c:pt idx="258">
                  <c:v>-1380</c:v>
                </c:pt>
                <c:pt idx="259">
                  <c:v>-1338.5</c:v>
                </c:pt>
                <c:pt idx="260">
                  <c:v>-1296</c:v>
                </c:pt>
                <c:pt idx="261">
                  <c:v>-1252</c:v>
                </c:pt>
                <c:pt idx="262">
                  <c:v>-1224.5</c:v>
                </c:pt>
                <c:pt idx="263">
                  <c:v>-1224</c:v>
                </c:pt>
                <c:pt idx="264">
                  <c:v>-1198</c:v>
                </c:pt>
                <c:pt idx="265">
                  <c:v>-1197.5</c:v>
                </c:pt>
                <c:pt idx="266">
                  <c:v>-1091</c:v>
                </c:pt>
                <c:pt idx="267">
                  <c:v>-1077</c:v>
                </c:pt>
                <c:pt idx="268">
                  <c:v>-1049</c:v>
                </c:pt>
                <c:pt idx="269">
                  <c:v>-1007</c:v>
                </c:pt>
                <c:pt idx="270">
                  <c:v>-817.5</c:v>
                </c:pt>
                <c:pt idx="271">
                  <c:v>-789.5</c:v>
                </c:pt>
                <c:pt idx="272">
                  <c:v>-731</c:v>
                </c:pt>
                <c:pt idx="273">
                  <c:v>-724.5</c:v>
                </c:pt>
                <c:pt idx="274">
                  <c:v>-690</c:v>
                </c:pt>
                <c:pt idx="275">
                  <c:v>-556</c:v>
                </c:pt>
                <c:pt idx="276">
                  <c:v>-535.5</c:v>
                </c:pt>
                <c:pt idx="277">
                  <c:v>-535</c:v>
                </c:pt>
                <c:pt idx="278">
                  <c:v>-506.5</c:v>
                </c:pt>
                <c:pt idx="279">
                  <c:v>-393.5</c:v>
                </c:pt>
                <c:pt idx="280">
                  <c:v>-387</c:v>
                </c:pt>
                <c:pt idx="281">
                  <c:v>-386.5</c:v>
                </c:pt>
                <c:pt idx="282">
                  <c:v>-373</c:v>
                </c:pt>
                <c:pt idx="283">
                  <c:v>-359</c:v>
                </c:pt>
                <c:pt idx="284">
                  <c:v>-203.5</c:v>
                </c:pt>
                <c:pt idx="285">
                  <c:v>-191.5</c:v>
                </c:pt>
                <c:pt idx="286">
                  <c:v>-191</c:v>
                </c:pt>
                <c:pt idx="287">
                  <c:v>-190</c:v>
                </c:pt>
                <c:pt idx="288">
                  <c:v>-75</c:v>
                </c:pt>
                <c:pt idx="289">
                  <c:v>-41.5</c:v>
                </c:pt>
                <c:pt idx="290">
                  <c:v>-36</c:v>
                </c:pt>
                <c:pt idx="291">
                  <c:v>0</c:v>
                </c:pt>
                <c:pt idx="292">
                  <c:v>12.5</c:v>
                </c:pt>
                <c:pt idx="293">
                  <c:v>168</c:v>
                </c:pt>
                <c:pt idx="294">
                  <c:v>1683</c:v>
                </c:pt>
                <c:pt idx="295">
                  <c:v>1858</c:v>
                </c:pt>
                <c:pt idx="296">
                  <c:v>1858.5</c:v>
                </c:pt>
                <c:pt idx="297">
                  <c:v>2210</c:v>
                </c:pt>
                <c:pt idx="298">
                  <c:v>2210</c:v>
                </c:pt>
                <c:pt idx="299">
                  <c:v>2216</c:v>
                </c:pt>
                <c:pt idx="300">
                  <c:v>2358</c:v>
                </c:pt>
                <c:pt idx="301">
                  <c:v>2358.5</c:v>
                </c:pt>
                <c:pt idx="302">
                  <c:v>5274</c:v>
                </c:pt>
                <c:pt idx="303">
                  <c:v>5489.5</c:v>
                </c:pt>
                <c:pt idx="304">
                  <c:v>5670</c:v>
                </c:pt>
                <c:pt idx="305">
                  <c:v>5933</c:v>
                </c:pt>
                <c:pt idx="306">
                  <c:v>5934</c:v>
                </c:pt>
                <c:pt idx="307">
                  <c:v>5934</c:v>
                </c:pt>
                <c:pt idx="308">
                  <c:v>5957</c:v>
                </c:pt>
                <c:pt idx="309">
                  <c:v>5961.5</c:v>
                </c:pt>
                <c:pt idx="310">
                  <c:v>5990</c:v>
                </c:pt>
                <c:pt idx="311">
                  <c:v>5990.5</c:v>
                </c:pt>
                <c:pt idx="312">
                  <c:v>6089</c:v>
                </c:pt>
                <c:pt idx="313">
                  <c:v>6109.5</c:v>
                </c:pt>
                <c:pt idx="314">
                  <c:v>6110</c:v>
                </c:pt>
                <c:pt idx="315">
                  <c:v>6110.5</c:v>
                </c:pt>
                <c:pt idx="316">
                  <c:v>6137</c:v>
                </c:pt>
                <c:pt idx="317">
                  <c:v>6137</c:v>
                </c:pt>
                <c:pt idx="318">
                  <c:v>6279.5</c:v>
                </c:pt>
                <c:pt idx="319">
                  <c:v>6427</c:v>
                </c:pt>
                <c:pt idx="320">
                  <c:v>6635</c:v>
                </c:pt>
                <c:pt idx="321">
                  <c:v>6646.5</c:v>
                </c:pt>
                <c:pt idx="322">
                  <c:v>6757</c:v>
                </c:pt>
                <c:pt idx="323">
                  <c:v>6757</c:v>
                </c:pt>
                <c:pt idx="324">
                  <c:v>6805.5</c:v>
                </c:pt>
                <c:pt idx="325">
                  <c:v>6947.5</c:v>
                </c:pt>
                <c:pt idx="326">
                  <c:v>6961</c:v>
                </c:pt>
                <c:pt idx="327">
                  <c:v>6961</c:v>
                </c:pt>
                <c:pt idx="328">
                  <c:v>6961</c:v>
                </c:pt>
                <c:pt idx="329">
                  <c:v>7151</c:v>
                </c:pt>
                <c:pt idx="330">
                  <c:v>7152</c:v>
                </c:pt>
                <c:pt idx="331">
                  <c:v>7264</c:v>
                </c:pt>
                <c:pt idx="332">
                  <c:v>7355</c:v>
                </c:pt>
              </c:numCache>
            </c:numRef>
          </c:xVal>
          <c:yVal>
            <c:numRef>
              <c:f>A!$K$21:$K$996</c:f>
              <c:numCache>
                <c:formatCode>General</c:formatCode>
                <c:ptCount val="976"/>
                <c:pt idx="302">
                  <c:v>0.16311799999675713</c:v>
                </c:pt>
                <c:pt idx="306">
                  <c:v>0.18333800000254996</c:v>
                </c:pt>
                <c:pt idx="307">
                  <c:v>0.18340800000441959</c:v>
                </c:pt>
                <c:pt idx="308">
                  <c:v>0.18544899999687914</c:v>
                </c:pt>
                <c:pt idx="312">
                  <c:v>0.18853300000046147</c:v>
                </c:pt>
                <c:pt idx="314">
                  <c:v>0.19178999999712687</c:v>
                </c:pt>
                <c:pt idx="315">
                  <c:v>0.19193849999282975</c:v>
                </c:pt>
                <c:pt idx="317">
                  <c:v>0.19684899999992922</c:v>
                </c:pt>
                <c:pt idx="320">
                  <c:v>0.2029949999996461</c:v>
                </c:pt>
                <c:pt idx="321">
                  <c:v>0.20610049999959301</c:v>
                </c:pt>
                <c:pt idx="322">
                  <c:v>0.19764900000154739</c:v>
                </c:pt>
                <c:pt idx="323">
                  <c:v>0.20607900000322843</c:v>
                </c:pt>
                <c:pt idx="324">
                  <c:v>0.20931349999591475</c:v>
                </c:pt>
                <c:pt idx="326">
                  <c:v>0.20512700000108453</c:v>
                </c:pt>
                <c:pt idx="327">
                  <c:v>0.20778699999937089</c:v>
                </c:pt>
                <c:pt idx="328">
                  <c:v>0.21011700000235578</c:v>
                </c:pt>
                <c:pt idx="329">
                  <c:v>0.21310699999594362</c:v>
                </c:pt>
                <c:pt idx="330">
                  <c:v>0.21696399999927962</c:v>
                </c:pt>
                <c:pt idx="331">
                  <c:v>0.21938800000498304</c:v>
                </c:pt>
                <c:pt idx="332">
                  <c:v>0.21835499985900242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8A9-4D6C-9669-8988F957C8D4}"/>
            </c:ext>
          </c:extLst>
        </c:ser>
        <c:ser>
          <c:idx val="2"/>
          <c:order val="4"/>
          <c:tx>
            <c:strRef>
              <c:f>A!$L$20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0.03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2.4E-2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1.9E-2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2.5999999999999999E-2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1.2999999999999999E-2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1.4E-2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1.4E-2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0.02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0.01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1.2999999999999999E-2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0</c:v>
                  </c:pt>
                  <c:pt idx="156">
                    <c:v>0</c:v>
                  </c:pt>
                  <c:pt idx="157">
                    <c:v>0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0</c:v>
                  </c:pt>
                  <c:pt idx="163">
                    <c:v>0</c:v>
                  </c:pt>
                  <c:pt idx="164">
                    <c:v>0</c:v>
                  </c:pt>
                  <c:pt idx="165">
                    <c:v>1.7999999999999999E-2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0</c:v>
                  </c:pt>
                  <c:pt idx="173">
                    <c:v>0</c:v>
                  </c:pt>
                  <c:pt idx="174">
                    <c:v>0</c:v>
                  </c:pt>
                  <c:pt idx="175">
                    <c:v>0</c:v>
                  </c:pt>
                  <c:pt idx="176">
                    <c:v>0</c:v>
                  </c:pt>
                  <c:pt idx="177">
                    <c:v>0</c:v>
                  </c:pt>
                  <c:pt idx="178">
                    <c:v>0</c:v>
                  </c:pt>
                  <c:pt idx="179">
                    <c:v>2.1999999999999999E-2</c:v>
                  </c:pt>
                  <c:pt idx="180">
                    <c:v>0</c:v>
                  </c:pt>
                  <c:pt idx="181">
                    <c:v>0</c:v>
                  </c:pt>
                  <c:pt idx="182">
                    <c:v>0</c:v>
                  </c:pt>
                  <c:pt idx="183">
                    <c:v>0</c:v>
                  </c:pt>
                  <c:pt idx="184">
                    <c:v>0</c:v>
                  </c:pt>
                  <c:pt idx="185">
                    <c:v>0</c:v>
                  </c:pt>
                  <c:pt idx="186">
                    <c:v>0</c:v>
                  </c:pt>
                  <c:pt idx="187">
                    <c:v>0</c:v>
                  </c:pt>
                  <c:pt idx="188">
                    <c:v>0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0</c:v>
                  </c:pt>
                  <c:pt idx="192">
                    <c:v>1.7999999999999999E-2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0</c:v>
                  </c:pt>
                  <c:pt idx="197">
                    <c:v>0</c:v>
                  </c:pt>
                  <c:pt idx="198">
                    <c:v>0</c:v>
                  </c:pt>
                  <c:pt idx="199">
                    <c:v>0</c:v>
                  </c:pt>
                  <c:pt idx="200">
                    <c:v>0</c:v>
                  </c:pt>
                  <c:pt idx="201">
                    <c:v>0</c:v>
                  </c:pt>
                  <c:pt idx="202">
                    <c:v>0</c:v>
                  </c:pt>
                  <c:pt idx="203">
                    <c:v>0</c:v>
                  </c:pt>
                  <c:pt idx="204">
                    <c:v>0</c:v>
                  </c:pt>
                  <c:pt idx="205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09">
                    <c:v>0</c:v>
                  </c:pt>
                  <c:pt idx="210">
                    <c:v>0</c:v>
                  </c:pt>
                  <c:pt idx="211">
                    <c:v>0</c:v>
                  </c:pt>
                  <c:pt idx="212">
                    <c:v>0</c:v>
                  </c:pt>
                  <c:pt idx="213">
                    <c:v>1.2999999999999999E-2</c:v>
                  </c:pt>
                  <c:pt idx="214">
                    <c:v>0</c:v>
                  </c:pt>
                  <c:pt idx="215">
                    <c:v>0</c:v>
                  </c:pt>
                  <c:pt idx="216">
                    <c:v>0</c:v>
                  </c:pt>
                  <c:pt idx="217">
                    <c:v>0</c:v>
                  </c:pt>
                  <c:pt idx="218">
                    <c:v>0</c:v>
                  </c:pt>
                  <c:pt idx="219">
                    <c:v>0</c:v>
                  </c:pt>
                  <c:pt idx="220">
                    <c:v>0</c:v>
                  </c:pt>
                  <c:pt idx="221">
                    <c:v>0</c:v>
                  </c:pt>
                  <c:pt idx="222">
                    <c:v>0</c:v>
                  </c:pt>
                  <c:pt idx="223">
                    <c:v>0</c:v>
                  </c:pt>
                  <c:pt idx="224">
                    <c:v>0</c:v>
                  </c:pt>
                  <c:pt idx="225">
                    <c:v>0</c:v>
                  </c:pt>
                  <c:pt idx="226">
                    <c:v>0</c:v>
                  </c:pt>
                  <c:pt idx="229">
                    <c:v>0</c:v>
                  </c:pt>
                  <c:pt idx="230">
                    <c:v>0</c:v>
                  </c:pt>
                  <c:pt idx="231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7">
                    <c:v>0</c:v>
                  </c:pt>
                  <c:pt idx="238">
                    <c:v>0</c:v>
                  </c:pt>
                  <c:pt idx="239">
                    <c:v>8.9999999999999993E-3</c:v>
                  </c:pt>
                  <c:pt idx="240">
                    <c:v>0</c:v>
                  </c:pt>
                  <c:pt idx="241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8">
                    <c:v>0</c:v>
                  </c:pt>
                  <c:pt idx="249">
                    <c:v>0</c:v>
                  </c:pt>
                  <c:pt idx="250">
                    <c:v>0</c:v>
                  </c:pt>
                  <c:pt idx="251">
                    <c:v>0</c:v>
                  </c:pt>
                  <c:pt idx="252">
                    <c:v>0</c:v>
                  </c:pt>
                  <c:pt idx="253">
                    <c:v>0</c:v>
                  </c:pt>
                  <c:pt idx="254">
                    <c:v>0</c:v>
                  </c:pt>
                  <c:pt idx="255">
                    <c:v>0</c:v>
                  </c:pt>
                  <c:pt idx="256">
                    <c:v>0</c:v>
                  </c:pt>
                  <c:pt idx="257">
                    <c:v>0</c:v>
                  </c:pt>
                  <c:pt idx="258">
                    <c:v>0</c:v>
                  </c:pt>
                  <c:pt idx="259">
                    <c:v>0</c:v>
                  </c:pt>
                  <c:pt idx="260">
                    <c:v>0</c:v>
                  </c:pt>
                  <c:pt idx="261">
                    <c:v>8.9999999999999993E-3</c:v>
                  </c:pt>
                  <c:pt idx="262">
                    <c:v>0</c:v>
                  </c:pt>
                  <c:pt idx="263">
                    <c:v>0</c:v>
                  </c:pt>
                  <c:pt idx="264">
                    <c:v>0</c:v>
                  </c:pt>
                  <c:pt idx="265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68">
                    <c:v>0</c:v>
                  </c:pt>
                  <c:pt idx="269">
                    <c:v>0</c:v>
                  </c:pt>
                  <c:pt idx="270">
                    <c:v>0</c:v>
                  </c:pt>
                  <c:pt idx="271">
                    <c:v>0</c:v>
                  </c:pt>
                  <c:pt idx="272">
                    <c:v>0</c:v>
                  </c:pt>
                  <c:pt idx="273">
                    <c:v>0</c:v>
                  </c:pt>
                  <c:pt idx="274">
                    <c:v>0</c:v>
                  </c:pt>
                  <c:pt idx="275">
                    <c:v>1.0999999999999999E-2</c:v>
                  </c:pt>
                  <c:pt idx="276">
                    <c:v>0</c:v>
                  </c:pt>
                  <c:pt idx="277">
                    <c:v>0</c:v>
                  </c:pt>
                  <c:pt idx="278">
                    <c:v>0</c:v>
                  </c:pt>
                  <c:pt idx="279">
                    <c:v>0</c:v>
                  </c:pt>
                  <c:pt idx="280">
                    <c:v>0</c:v>
                  </c:pt>
                  <c:pt idx="281">
                    <c:v>0</c:v>
                  </c:pt>
                  <c:pt idx="282">
                    <c:v>0</c:v>
                  </c:pt>
                  <c:pt idx="283">
                    <c:v>0</c:v>
                  </c:pt>
                  <c:pt idx="284">
                    <c:v>0</c:v>
                  </c:pt>
                  <c:pt idx="285">
                    <c:v>0</c:v>
                  </c:pt>
                  <c:pt idx="286">
                    <c:v>0</c:v>
                  </c:pt>
                  <c:pt idx="287">
                    <c:v>0</c:v>
                  </c:pt>
                  <c:pt idx="288">
                    <c:v>1.7999999999999999E-2</c:v>
                  </c:pt>
                  <c:pt idx="289">
                    <c:v>0</c:v>
                  </c:pt>
                  <c:pt idx="290">
                    <c:v>0</c:v>
                  </c:pt>
                  <c:pt idx="291">
                    <c:v>0</c:v>
                  </c:pt>
                  <c:pt idx="292">
                    <c:v>0</c:v>
                  </c:pt>
                  <c:pt idx="293">
                    <c:v>0</c:v>
                  </c:pt>
                  <c:pt idx="295">
                    <c:v>0</c:v>
                  </c:pt>
                  <c:pt idx="297">
                    <c:v>2.5000000000000001E-3</c:v>
                  </c:pt>
                  <c:pt idx="298">
                    <c:v>0</c:v>
                  </c:pt>
                  <c:pt idx="299">
                    <c:v>2.5000000000000001E-3</c:v>
                  </c:pt>
                  <c:pt idx="300">
                    <c:v>1.5E-3</c:v>
                  </c:pt>
                  <c:pt idx="301">
                    <c:v>1E-3</c:v>
                  </c:pt>
                  <c:pt idx="302">
                    <c:v>1E-4</c:v>
                  </c:pt>
                  <c:pt idx="303">
                    <c:v>1.1999999999999999E-3</c:v>
                  </c:pt>
                  <c:pt idx="304">
                    <c:v>4.0000000000000002E-4</c:v>
                  </c:pt>
                  <c:pt idx="305">
                    <c:v>0</c:v>
                  </c:pt>
                  <c:pt idx="306">
                    <c:v>0</c:v>
                  </c:pt>
                  <c:pt idx="307">
                    <c:v>1E-4</c:v>
                  </c:pt>
                  <c:pt idx="308">
                    <c:v>6.9999999999999999E-4</c:v>
                  </c:pt>
                  <c:pt idx="309">
                    <c:v>0</c:v>
                  </c:pt>
                  <c:pt idx="310">
                    <c:v>1E-3</c:v>
                  </c:pt>
                  <c:pt idx="311">
                    <c:v>4.1999999999999997E-3</c:v>
                  </c:pt>
                  <c:pt idx="312">
                    <c:v>2.9999999999999997E-4</c:v>
                  </c:pt>
                  <c:pt idx="313">
                    <c:v>0</c:v>
                  </c:pt>
                  <c:pt idx="314">
                    <c:v>1E-4</c:v>
                  </c:pt>
                  <c:pt idx="315">
                    <c:v>2.0000000000000001E-4</c:v>
                  </c:pt>
                  <c:pt idx="316">
                    <c:v>4.0000000000000002E-4</c:v>
                  </c:pt>
                  <c:pt idx="317">
                    <c:v>2.9999999999999997E-4</c:v>
                  </c:pt>
                  <c:pt idx="318">
                    <c:v>2.8E-3</c:v>
                  </c:pt>
                  <c:pt idx="319">
                    <c:v>1.04E-2</c:v>
                  </c:pt>
                  <c:pt idx="320">
                    <c:v>0</c:v>
                  </c:pt>
                  <c:pt idx="321">
                    <c:v>5.0000000000000001E-4</c:v>
                  </c:pt>
                  <c:pt idx="322">
                    <c:v>5.9999999999999995E-4</c:v>
                  </c:pt>
                  <c:pt idx="323">
                    <c:v>5.0000000000000001E-4</c:v>
                  </c:pt>
                  <c:pt idx="324">
                    <c:v>5.9999999999999995E-4</c:v>
                  </c:pt>
                  <c:pt idx="325">
                    <c:v>5.3E-3</c:v>
                  </c:pt>
                  <c:pt idx="326">
                    <c:v>4.0000000000000002E-4</c:v>
                  </c:pt>
                  <c:pt idx="327">
                    <c:v>5.9999999999999995E-4</c:v>
                  </c:pt>
                  <c:pt idx="328">
                    <c:v>4.0000000000000002E-4</c:v>
                  </c:pt>
                  <c:pt idx="329">
                    <c:v>3.7000000000000002E-3</c:v>
                  </c:pt>
                  <c:pt idx="330">
                    <c:v>8.3000000000000001E-3</c:v>
                  </c:pt>
                  <c:pt idx="331">
                    <c:v>2.0000000000000001E-4</c:v>
                  </c:pt>
                  <c:pt idx="332">
                    <c:v>2.0000000000000001E-4</c:v>
                  </c:pt>
                </c:numCache>
              </c:numRef>
            </c:plus>
            <c:minus>
              <c:numRef>
                <c:f>A!$D$21:$D$996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0.03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2.4E-2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1.9E-2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2.5999999999999999E-2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1.2999999999999999E-2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1.4E-2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1.4E-2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0.02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0.01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1.2999999999999999E-2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0</c:v>
                  </c:pt>
                  <c:pt idx="156">
                    <c:v>0</c:v>
                  </c:pt>
                  <c:pt idx="157">
                    <c:v>0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0</c:v>
                  </c:pt>
                  <c:pt idx="163">
                    <c:v>0</c:v>
                  </c:pt>
                  <c:pt idx="164">
                    <c:v>0</c:v>
                  </c:pt>
                  <c:pt idx="165">
                    <c:v>1.7999999999999999E-2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0</c:v>
                  </c:pt>
                  <c:pt idx="173">
                    <c:v>0</c:v>
                  </c:pt>
                  <c:pt idx="174">
                    <c:v>0</c:v>
                  </c:pt>
                  <c:pt idx="175">
                    <c:v>0</c:v>
                  </c:pt>
                  <c:pt idx="176">
                    <c:v>0</c:v>
                  </c:pt>
                  <c:pt idx="177">
                    <c:v>0</c:v>
                  </c:pt>
                  <c:pt idx="178">
                    <c:v>0</c:v>
                  </c:pt>
                  <c:pt idx="179">
                    <c:v>2.1999999999999999E-2</c:v>
                  </c:pt>
                  <c:pt idx="180">
                    <c:v>0</c:v>
                  </c:pt>
                  <c:pt idx="181">
                    <c:v>0</c:v>
                  </c:pt>
                  <c:pt idx="182">
                    <c:v>0</c:v>
                  </c:pt>
                  <c:pt idx="183">
                    <c:v>0</c:v>
                  </c:pt>
                  <c:pt idx="184">
                    <c:v>0</c:v>
                  </c:pt>
                  <c:pt idx="185">
                    <c:v>0</c:v>
                  </c:pt>
                  <c:pt idx="186">
                    <c:v>0</c:v>
                  </c:pt>
                  <c:pt idx="187">
                    <c:v>0</c:v>
                  </c:pt>
                  <c:pt idx="188">
                    <c:v>0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0</c:v>
                  </c:pt>
                  <c:pt idx="192">
                    <c:v>1.7999999999999999E-2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0</c:v>
                  </c:pt>
                  <c:pt idx="197">
                    <c:v>0</c:v>
                  </c:pt>
                  <c:pt idx="198">
                    <c:v>0</c:v>
                  </c:pt>
                  <c:pt idx="199">
                    <c:v>0</c:v>
                  </c:pt>
                  <c:pt idx="200">
                    <c:v>0</c:v>
                  </c:pt>
                  <c:pt idx="201">
                    <c:v>0</c:v>
                  </c:pt>
                  <c:pt idx="202">
                    <c:v>0</c:v>
                  </c:pt>
                  <c:pt idx="203">
                    <c:v>0</c:v>
                  </c:pt>
                  <c:pt idx="204">
                    <c:v>0</c:v>
                  </c:pt>
                  <c:pt idx="205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09">
                    <c:v>0</c:v>
                  </c:pt>
                  <c:pt idx="210">
                    <c:v>0</c:v>
                  </c:pt>
                  <c:pt idx="211">
                    <c:v>0</c:v>
                  </c:pt>
                  <c:pt idx="212">
                    <c:v>0</c:v>
                  </c:pt>
                  <c:pt idx="213">
                    <c:v>1.2999999999999999E-2</c:v>
                  </c:pt>
                  <c:pt idx="214">
                    <c:v>0</c:v>
                  </c:pt>
                  <c:pt idx="215">
                    <c:v>0</c:v>
                  </c:pt>
                  <c:pt idx="216">
                    <c:v>0</c:v>
                  </c:pt>
                  <c:pt idx="217">
                    <c:v>0</c:v>
                  </c:pt>
                  <c:pt idx="218">
                    <c:v>0</c:v>
                  </c:pt>
                  <c:pt idx="219">
                    <c:v>0</c:v>
                  </c:pt>
                  <c:pt idx="220">
                    <c:v>0</c:v>
                  </c:pt>
                  <c:pt idx="221">
                    <c:v>0</c:v>
                  </c:pt>
                  <c:pt idx="222">
                    <c:v>0</c:v>
                  </c:pt>
                  <c:pt idx="223">
                    <c:v>0</c:v>
                  </c:pt>
                  <c:pt idx="224">
                    <c:v>0</c:v>
                  </c:pt>
                  <c:pt idx="225">
                    <c:v>0</c:v>
                  </c:pt>
                  <c:pt idx="226">
                    <c:v>0</c:v>
                  </c:pt>
                  <c:pt idx="229">
                    <c:v>0</c:v>
                  </c:pt>
                  <c:pt idx="230">
                    <c:v>0</c:v>
                  </c:pt>
                  <c:pt idx="231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7">
                    <c:v>0</c:v>
                  </c:pt>
                  <c:pt idx="238">
                    <c:v>0</c:v>
                  </c:pt>
                  <c:pt idx="239">
                    <c:v>8.9999999999999993E-3</c:v>
                  </c:pt>
                  <c:pt idx="240">
                    <c:v>0</c:v>
                  </c:pt>
                  <c:pt idx="241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8">
                    <c:v>0</c:v>
                  </c:pt>
                  <c:pt idx="249">
                    <c:v>0</c:v>
                  </c:pt>
                  <c:pt idx="250">
                    <c:v>0</c:v>
                  </c:pt>
                  <c:pt idx="251">
                    <c:v>0</c:v>
                  </c:pt>
                  <c:pt idx="252">
                    <c:v>0</c:v>
                  </c:pt>
                  <c:pt idx="253">
                    <c:v>0</c:v>
                  </c:pt>
                  <c:pt idx="254">
                    <c:v>0</c:v>
                  </c:pt>
                  <c:pt idx="255">
                    <c:v>0</c:v>
                  </c:pt>
                  <c:pt idx="256">
                    <c:v>0</c:v>
                  </c:pt>
                  <c:pt idx="257">
                    <c:v>0</c:v>
                  </c:pt>
                  <c:pt idx="258">
                    <c:v>0</c:v>
                  </c:pt>
                  <c:pt idx="259">
                    <c:v>0</c:v>
                  </c:pt>
                  <c:pt idx="260">
                    <c:v>0</c:v>
                  </c:pt>
                  <c:pt idx="261">
                    <c:v>8.9999999999999993E-3</c:v>
                  </c:pt>
                  <c:pt idx="262">
                    <c:v>0</c:v>
                  </c:pt>
                  <c:pt idx="263">
                    <c:v>0</c:v>
                  </c:pt>
                  <c:pt idx="264">
                    <c:v>0</c:v>
                  </c:pt>
                  <c:pt idx="265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68">
                    <c:v>0</c:v>
                  </c:pt>
                  <c:pt idx="269">
                    <c:v>0</c:v>
                  </c:pt>
                  <c:pt idx="270">
                    <c:v>0</c:v>
                  </c:pt>
                  <c:pt idx="271">
                    <c:v>0</c:v>
                  </c:pt>
                  <c:pt idx="272">
                    <c:v>0</c:v>
                  </c:pt>
                  <c:pt idx="273">
                    <c:v>0</c:v>
                  </c:pt>
                  <c:pt idx="274">
                    <c:v>0</c:v>
                  </c:pt>
                  <c:pt idx="275">
                    <c:v>1.0999999999999999E-2</c:v>
                  </c:pt>
                  <c:pt idx="276">
                    <c:v>0</c:v>
                  </c:pt>
                  <c:pt idx="277">
                    <c:v>0</c:v>
                  </c:pt>
                  <c:pt idx="278">
                    <c:v>0</c:v>
                  </c:pt>
                  <c:pt idx="279">
                    <c:v>0</c:v>
                  </c:pt>
                  <c:pt idx="280">
                    <c:v>0</c:v>
                  </c:pt>
                  <c:pt idx="281">
                    <c:v>0</c:v>
                  </c:pt>
                  <c:pt idx="282">
                    <c:v>0</c:v>
                  </c:pt>
                  <c:pt idx="283">
                    <c:v>0</c:v>
                  </c:pt>
                  <c:pt idx="284">
                    <c:v>0</c:v>
                  </c:pt>
                  <c:pt idx="285">
                    <c:v>0</c:v>
                  </c:pt>
                  <c:pt idx="286">
                    <c:v>0</c:v>
                  </c:pt>
                  <c:pt idx="287">
                    <c:v>0</c:v>
                  </c:pt>
                  <c:pt idx="288">
                    <c:v>1.7999999999999999E-2</c:v>
                  </c:pt>
                  <c:pt idx="289">
                    <c:v>0</c:v>
                  </c:pt>
                  <c:pt idx="290">
                    <c:v>0</c:v>
                  </c:pt>
                  <c:pt idx="291">
                    <c:v>0</c:v>
                  </c:pt>
                  <c:pt idx="292">
                    <c:v>0</c:v>
                  </c:pt>
                  <c:pt idx="293">
                    <c:v>0</c:v>
                  </c:pt>
                  <c:pt idx="295">
                    <c:v>0</c:v>
                  </c:pt>
                  <c:pt idx="297">
                    <c:v>2.5000000000000001E-3</c:v>
                  </c:pt>
                  <c:pt idx="298">
                    <c:v>0</c:v>
                  </c:pt>
                  <c:pt idx="299">
                    <c:v>2.5000000000000001E-3</c:v>
                  </c:pt>
                  <c:pt idx="300">
                    <c:v>1.5E-3</c:v>
                  </c:pt>
                  <c:pt idx="301">
                    <c:v>1E-3</c:v>
                  </c:pt>
                  <c:pt idx="302">
                    <c:v>1E-4</c:v>
                  </c:pt>
                  <c:pt idx="303">
                    <c:v>1.1999999999999999E-3</c:v>
                  </c:pt>
                  <c:pt idx="304">
                    <c:v>4.0000000000000002E-4</c:v>
                  </c:pt>
                  <c:pt idx="305">
                    <c:v>0</c:v>
                  </c:pt>
                  <c:pt idx="306">
                    <c:v>0</c:v>
                  </c:pt>
                  <c:pt idx="307">
                    <c:v>1E-4</c:v>
                  </c:pt>
                  <c:pt idx="308">
                    <c:v>6.9999999999999999E-4</c:v>
                  </c:pt>
                  <c:pt idx="309">
                    <c:v>0</c:v>
                  </c:pt>
                  <c:pt idx="310">
                    <c:v>1E-3</c:v>
                  </c:pt>
                  <c:pt idx="311">
                    <c:v>4.1999999999999997E-3</c:v>
                  </c:pt>
                  <c:pt idx="312">
                    <c:v>2.9999999999999997E-4</c:v>
                  </c:pt>
                  <c:pt idx="313">
                    <c:v>0</c:v>
                  </c:pt>
                  <c:pt idx="314">
                    <c:v>1E-4</c:v>
                  </c:pt>
                  <c:pt idx="315">
                    <c:v>2.0000000000000001E-4</c:v>
                  </c:pt>
                  <c:pt idx="316">
                    <c:v>4.0000000000000002E-4</c:v>
                  </c:pt>
                  <c:pt idx="317">
                    <c:v>2.9999999999999997E-4</c:v>
                  </c:pt>
                  <c:pt idx="318">
                    <c:v>2.8E-3</c:v>
                  </c:pt>
                  <c:pt idx="319">
                    <c:v>1.04E-2</c:v>
                  </c:pt>
                  <c:pt idx="320">
                    <c:v>0</c:v>
                  </c:pt>
                  <c:pt idx="321">
                    <c:v>5.0000000000000001E-4</c:v>
                  </c:pt>
                  <c:pt idx="322">
                    <c:v>5.9999999999999995E-4</c:v>
                  </c:pt>
                  <c:pt idx="323">
                    <c:v>5.0000000000000001E-4</c:v>
                  </c:pt>
                  <c:pt idx="324">
                    <c:v>5.9999999999999995E-4</c:v>
                  </c:pt>
                  <c:pt idx="325">
                    <c:v>5.3E-3</c:v>
                  </c:pt>
                  <c:pt idx="326">
                    <c:v>4.0000000000000002E-4</c:v>
                  </c:pt>
                  <c:pt idx="327">
                    <c:v>5.9999999999999995E-4</c:v>
                  </c:pt>
                  <c:pt idx="328">
                    <c:v>4.0000000000000002E-4</c:v>
                  </c:pt>
                  <c:pt idx="329">
                    <c:v>3.7000000000000002E-3</c:v>
                  </c:pt>
                  <c:pt idx="330">
                    <c:v>8.3000000000000001E-3</c:v>
                  </c:pt>
                  <c:pt idx="331">
                    <c:v>2.0000000000000001E-4</c:v>
                  </c:pt>
                  <c:pt idx="33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A!$F$21:$F$996</c:f>
              <c:numCache>
                <c:formatCode>General</c:formatCode>
                <c:ptCount val="976"/>
                <c:pt idx="0">
                  <c:v>-12419</c:v>
                </c:pt>
                <c:pt idx="1">
                  <c:v>-12283</c:v>
                </c:pt>
                <c:pt idx="2">
                  <c:v>-12270.5</c:v>
                </c:pt>
                <c:pt idx="3">
                  <c:v>-12257</c:v>
                </c:pt>
                <c:pt idx="4">
                  <c:v>-12166</c:v>
                </c:pt>
                <c:pt idx="5">
                  <c:v>-12148</c:v>
                </c:pt>
                <c:pt idx="6">
                  <c:v>-12094.5</c:v>
                </c:pt>
                <c:pt idx="7">
                  <c:v>-11932.5</c:v>
                </c:pt>
                <c:pt idx="8">
                  <c:v>-11928</c:v>
                </c:pt>
                <c:pt idx="9">
                  <c:v>-11735</c:v>
                </c:pt>
                <c:pt idx="10">
                  <c:v>-11728</c:v>
                </c:pt>
                <c:pt idx="11">
                  <c:v>-11662.5</c:v>
                </c:pt>
                <c:pt idx="12">
                  <c:v>-11645</c:v>
                </c:pt>
                <c:pt idx="13">
                  <c:v>-11645</c:v>
                </c:pt>
                <c:pt idx="14">
                  <c:v>-11635.5</c:v>
                </c:pt>
                <c:pt idx="15">
                  <c:v>-11629</c:v>
                </c:pt>
                <c:pt idx="16">
                  <c:v>-11615.5</c:v>
                </c:pt>
                <c:pt idx="17">
                  <c:v>-11594.5</c:v>
                </c:pt>
                <c:pt idx="18">
                  <c:v>-11584</c:v>
                </c:pt>
                <c:pt idx="19">
                  <c:v>-11574.5</c:v>
                </c:pt>
                <c:pt idx="20">
                  <c:v>-11561</c:v>
                </c:pt>
                <c:pt idx="21">
                  <c:v>-11559.5</c:v>
                </c:pt>
                <c:pt idx="22">
                  <c:v>-11490</c:v>
                </c:pt>
                <c:pt idx="23">
                  <c:v>-11251</c:v>
                </c:pt>
                <c:pt idx="24">
                  <c:v>-11229.5</c:v>
                </c:pt>
                <c:pt idx="25">
                  <c:v>-10924</c:v>
                </c:pt>
                <c:pt idx="26">
                  <c:v>-10911</c:v>
                </c:pt>
                <c:pt idx="27">
                  <c:v>-10735.5</c:v>
                </c:pt>
                <c:pt idx="28">
                  <c:v>-10614.5</c:v>
                </c:pt>
                <c:pt idx="29">
                  <c:v>-10431</c:v>
                </c:pt>
                <c:pt idx="30">
                  <c:v>-10417</c:v>
                </c:pt>
                <c:pt idx="31">
                  <c:v>-10411.5</c:v>
                </c:pt>
                <c:pt idx="32">
                  <c:v>-10397.5</c:v>
                </c:pt>
                <c:pt idx="33">
                  <c:v>-10377</c:v>
                </c:pt>
                <c:pt idx="34">
                  <c:v>-10369</c:v>
                </c:pt>
                <c:pt idx="35">
                  <c:v>-10236</c:v>
                </c:pt>
                <c:pt idx="36">
                  <c:v>-10235.5</c:v>
                </c:pt>
                <c:pt idx="37">
                  <c:v>-10235</c:v>
                </c:pt>
                <c:pt idx="38">
                  <c:v>-10214.5</c:v>
                </c:pt>
                <c:pt idx="39">
                  <c:v>-10079.5</c:v>
                </c:pt>
                <c:pt idx="40">
                  <c:v>-10018.5</c:v>
                </c:pt>
                <c:pt idx="41">
                  <c:v>-9910.5</c:v>
                </c:pt>
                <c:pt idx="42">
                  <c:v>-9855.5</c:v>
                </c:pt>
                <c:pt idx="43">
                  <c:v>-9791</c:v>
                </c:pt>
                <c:pt idx="44">
                  <c:v>-9629</c:v>
                </c:pt>
                <c:pt idx="45">
                  <c:v>-9572.5</c:v>
                </c:pt>
                <c:pt idx="46">
                  <c:v>-9227</c:v>
                </c:pt>
                <c:pt idx="47">
                  <c:v>-9107</c:v>
                </c:pt>
                <c:pt idx="48">
                  <c:v>-9047</c:v>
                </c:pt>
                <c:pt idx="49">
                  <c:v>-9024</c:v>
                </c:pt>
                <c:pt idx="50">
                  <c:v>-8918</c:v>
                </c:pt>
                <c:pt idx="51">
                  <c:v>-8917.5</c:v>
                </c:pt>
                <c:pt idx="52">
                  <c:v>-8890.5</c:v>
                </c:pt>
                <c:pt idx="53">
                  <c:v>-8849</c:v>
                </c:pt>
                <c:pt idx="54">
                  <c:v>-8701.5</c:v>
                </c:pt>
                <c:pt idx="55">
                  <c:v>-8687</c:v>
                </c:pt>
                <c:pt idx="56">
                  <c:v>-8539</c:v>
                </c:pt>
                <c:pt idx="57">
                  <c:v>-8532</c:v>
                </c:pt>
                <c:pt idx="58">
                  <c:v>-8411</c:v>
                </c:pt>
                <c:pt idx="59">
                  <c:v>-8368.5</c:v>
                </c:pt>
                <c:pt idx="60">
                  <c:v>-8368.5</c:v>
                </c:pt>
                <c:pt idx="61">
                  <c:v>-8296</c:v>
                </c:pt>
                <c:pt idx="62">
                  <c:v>-8228</c:v>
                </c:pt>
                <c:pt idx="63">
                  <c:v>-8228</c:v>
                </c:pt>
                <c:pt idx="64">
                  <c:v>-8227.5</c:v>
                </c:pt>
                <c:pt idx="65">
                  <c:v>-8227.5</c:v>
                </c:pt>
                <c:pt idx="66">
                  <c:v>-8227.5</c:v>
                </c:pt>
                <c:pt idx="67">
                  <c:v>-8227</c:v>
                </c:pt>
                <c:pt idx="68">
                  <c:v>-8227</c:v>
                </c:pt>
                <c:pt idx="69">
                  <c:v>-8215</c:v>
                </c:pt>
                <c:pt idx="70">
                  <c:v>-8215</c:v>
                </c:pt>
                <c:pt idx="71">
                  <c:v>-8207</c:v>
                </c:pt>
                <c:pt idx="72">
                  <c:v>-8187</c:v>
                </c:pt>
                <c:pt idx="73">
                  <c:v>-8187</c:v>
                </c:pt>
                <c:pt idx="74">
                  <c:v>-8173</c:v>
                </c:pt>
                <c:pt idx="75">
                  <c:v>-8173</c:v>
                </c:pt>
                <c:pt idx="76">
                  <c:v>-8173</c:v>
                </c:pt>
                <c:pt idx="77">
                  <c:v>-8159</c:v>
                </c:pt>
                <c:pt idx="78">
                  <c:v>-8159</c:v>
                </c:pt>
                <c:pt idx="79">
                  <c:v>-8159</c:v>
                </c:pt>
                <c:pt idx="80">
                  <c:v>-8063</c:v>
                </c:pt>
                <c:pt idx="81">
                  <c:v>-8044.5</c:v>
                </c:pt>
                <c:pt idx="82">
                  <c:v>-8038.5</c:v>
                </c:pt>
                <c:pt idx="83">
                  <c:v>-8038.5</c:v>
                </c:pt>
                <c:pt idx="84">
                  <c:v>-7996.5</c:v>
                </c:pt>
                <c:pt idx="85">
                  <c:v>-7896</c:v>
                </c:pt>
                <c:pt idx="86">
                  <c:v>-7890</c:v>
                </c:pt>
                <c:pt idx="87">
                  <c:v>-7869.5</c:v>
                </c:pt>
                <c:pt idx="88">
                  <c:v>-7869.5</c:v>
                </c:pt>
                <c:pt idx="89">
                  <c:v>-7680.5</c:v>
                </c:pt>
                <c:pt idx="90">
                  <c:v>-7645</c:v>
                </c:pt>
                <c:pt idx="91">
                  <c:v>-7544.5</c:v>
                </c:pt>
                <c:pt idx="92">
                  <c:v>-7524</c:v>
                </c:pt>
                <c:pt idx="93">
                  <c:v>-7510.5</c:v>
                </c:pt>
                <c:pt idx="94">
                  <c:v>-7462</c:v>
                </c:pt>
                <c:pt idx="95">
                  <c:v>-7399</c:v>
                </c:pt>
                <c:pt idx="96">
                  <c:v>-7389.5</c:v>
                </c:pt>
                <c:pt idx="97">
                  <c:v>-7336</c:v>
                </c:pt>
                <c:pt idx="98">
                  <c:v>-7260</c:v>
                </c:pt>
                <c:pt idx="99">
                  <c:v>-7181</c:v>
                </c:pt>
                <c:pt idx="100">
                  <c:v>-7040</c:v>
                </c:pt>
                <c:pt idx="101">
                  <c:v>-7032</c:v>
                </c:pt>
                <c:pt idx="102">
                  <c:v>-7013</c:v>
                </c:pt>
                <c:pt idx="103">
                  <c:v>-7013</c:v>
                </c:pt>
                <c:pt idx="104">
                  <c:v>-7005</c:v>
                </c:pt>
                <c:pt idx="105">
                  <c:v>-6983.5</c:v>
                </c:pt>
                <c:pt idx="106">
                  <c:v>-6982</c:v>
                </c:pt>
                <c:pt idx="107">
                  <c:v>-6969.5</c:v>
                </c:pt>
                <c:pt idx="108">
                  <c:v>-6963</c:v>
                </c:pt>
                <c:pt idx="109">
                  <c:v>-6822</c:v>
                </c:pt>
                <c:pt idx="110">
                  <c:v>-6810</c:v>
                </c:pt>
                <c:pt idx="111">
                  <c:v>-6794</c:v>
                </c:pt>
                <c:pt idx="112">
                  <c:v>-6667</c:v>
                </c:pt>
                <c:pt idx="113">
                  <c:v>-6641</c:v>
                </c:pt>
                <c:pt idx="114">
                  <c:v>-6519</c:v>
                </c:pt>
                <c:pt idx="115">
                  <c:v>-6519</c:v>
                </c:pt>
                <c:pt idx="116">
                  <c:v>-6362</c:v>
                </c:pt>
                <c:pt idx="117">
                  <c:v>-6343</c:v>
                </c:pt>
                <c:pt idx="118">
                  <c:v>-6343</c:v>
                </c:pt>
                <c:pt idx="119">
                  <c:v>-6203</c:v>
                </c:pt>
                <c:pt idx="120">
                  <c:v>-6190</c:v>
                </c:pt>
                <c:pt idx="121">
                  <c:v>-6189.5</c:v>
                </c:pt>
                <c:pt idx="122">
                  <c:v>-6189</c:v>
                </c:pt>
                <c:pt idx="123">
                  <c:v>-6188</c:v>
                </c:pt>
                <c:pt idx="124">
                  <c:v>-6187.5</c:v>
                </c:pt>
                <c:pt idx="125">
                  <c:v>-6185.5</c:v>
                </c:pt>
                <c:pt idx="126">
                  <c:v>-6174</c:v>
                </c:pt>
                <c:pt idx="127">
                  <c:v>-6124</c:v>
                </c:pt>
                <c:pt idx="128">
                  <c:v>-6118</c:v>
                </c:pt>
                <c:pt idx="129">
                  <c:v>-6097</c:v>
                </c:pt>
                <c:pt idx="130">
                  <c:v>-6019</c:v>
                </c:pt>
                <c:pt idx="131">
                  <c:v>-6012</c:v>
                </c:pt>
                <c:pt idx="132">
                  <c:v>-6005</c:v>
                </c:pt>
                <c:pt idx="133">
                  <c:v>-6005</c:v>
                </c:pt>
                <c:pt idx="134">
                  <c:v>-5999</c:v>
                </c:pt>
                <c:pt idx="135">
                  <c:v>-5998.5</c:v>
                </c:pt>
                <c:pt idx="136">
                  <c:v>-5998</c:v>
                </c:pt>
                <c:pt idx="137">
                  <c:v>-5997.5</c:v>
                </c:pt>
                <c:pt idx="138">
                  <c:v>-5978</c:v>
                </c:pt>
                <c:pt idx="139">
                  <c:v>-5858</c:v>
                </c:pt>
                <c:pt idx="140">
                  <c:v>-5857.5</c:v>
                </c:pt>
                <c:pt idx="141">
                  <c:v>-5845.5</c:v>
                </c:pt>
                <c:pt idx="142">
                  <c:v>-5844.5</c:v>
                </c:pt>
                <c:pt idx="143">
                  <c:v>-5844</c:v>
                </c:pt>
                <c:pt idx="144">
                  <c:v>-5820.5</c:v>
                </c:pt>
                <c:pt idx="145">
                  <c:v>-5820</c:v>
                </c:pt>
                <c:pt idx="146">
                  <c:v>-5787</c:v>
                </c:pt>
                <c:pt idx="147">
                  <c:v>-5720</c:v>
                </c:pt>
                <c:pt idx="148">
                  <c:v>-5675</c:v>
                </c:pt>
                <c:pt idx="149">
                  <c:v>-5668</c:v>
                </c:pt>
                <c:pt idx="150">
                  <c:v>-5660.5</c:v>
                </c:pt>
                <c:pt idx="151">
                  <c:v>-5655</c:v>
                </c:pt>
                <c:pt idx="152">
                  <c:v>-5644.5</c:v>
                </c:pt>
                <c:pt idx="153">
                  <c:v>-5569.5</c:v>
                </c:pt>
                <c:pt idx="154">
                  <c:v>-5489.5</c:v>
                </c:pt>
                <c:pt idx="155">
                  <c:v>-5978</c:v>
                </c:pt>
                <c:pt idx="156">
                  <c:v>-5489.5</c:v>
                </c:pt>
                <c:pt idx="157">
                  <c:v>-5469</c:v>
                </c:pt>
                <c:pt idx="158">
                  <c:v>-5468</c:v>
                </c:pt>
                <c:pt idx="159">
                  <c:v>-5429</c:v>
                </c:pt>
                <c:pt idx="160">
                  <c:v>-5427</c:v>
                </c:pt>
                <c:pt idx="161">
                  <c:v>-5347.5</c:v>
                </c:pt>
                <c:pt idx="162">
                  <c:v>-5329</c:v>
                </c:pt>
                <c:pt idx="163">
                  <c:v>-5327</c:v>
                </c:pt>
                <c:pt idx="164">
                  <c:v>-5280</c:v>
                </c:pt>
                <c:pt idx="165">
                  <c:v>-5274</c:v>
                </c:pt>
                <c:pt idx="166">
                  <c:v>-5186.5</c:v>
                </c:pt>
                <c:pt idx="167">
                  <c:v>-5125</c:v>
                </c:pt>
                <c:pt idx="168">
                  <c:v>-5117</c:v>
                </c:pt>
                <c:pt idx="169">
                  <c:v>-5105</c:v>
                </c:pt>
                <c:pt idx="170">
                  <c:v>-4988.5</c:v>
                </c:pt>
                <c:pt idx="171">
                  <c:v>-4812</c:v>
                </c:pt>
                <c:pt idx="172">
                  <c:v>-4808</c:v>
                </c:pt>
                <c:pt idx="173">
                  <c:v>-4765</c:v>
                </c:pt>
                <c:pt idx="174">
                  <c:v>-4757</c:v>
                </c:pt>
                <c:pt idx="175">
                  <c:v>-4636</c:v>
                </c:pt>
                <c:pt idx="176">
                  <c:v>-4624</c:v>
                </c:pt>
                <c:pt idx="177">
                  <c:v>-4624</c:v>
                </c:pt>
                <c:pt idx="178">
                  <c:v>-4476</c:v>
                </c:pt>
                <c:pt idx="179">
                  <c:v>-4455</c:v>
                </c:pt>
                <c:pt idx="180">
                  <c:v>-4286.5</c:v>
                </c:pt>
                <c:pt idx="181">
                  <c:v>-4272.5</c:v>
                </c:pt>
                <c:pt idx="182">
                  <c:v>-4190.5</c:v>
                </c:pt>
                <c:pt idx="183">
                  <c:v>-4174.5</c:v>
                </c:pt>
                <c:pt idx="184">
                  <c:v>-4160</c:v>
                </c:pt>
                <c:pt idx="185">
                  <c:v>-4090.5</c:v>
                </c:pt>
                <c:pt idx="186">
                  <c:v>-3968</c:v>
                </c:pt>
                <c:pt idx="187">
                  <c:v>-3901</c:v>
                </c:pt>
                <c:pt idx="188">
                  <c:v>-3805</c:v>
                </c:pt>
                <c:pt idx="189">
                  <c:v>-3788</c:v>
                </c:pt>
                <c:pt idx="190">
                  <c:v>-3785.5</c:v>
                </c:pt>
                <c:pt idx="191">
                  <c:v>-3779.5</c:v>
                </c:pt>
                <c:pt idx="192">
                  <c:v>-3683</c:v>
                </c:pt>
                <c:pt idx="193">
                  <c:v>-3612</c:v>
                </c:pt>
                <c:pt idx="194">
                  <c:v>-3585</c:v>
                </c:pt>
                <c:pt idx="195">
                  <c:v>-3585</c:v>
                </c:pt>
                <c:pt idx="196">
                  <c:v>-3584.5</c:v>
                </c:pt>
                <c:pt idx="197">
                  <c:v>-3583</c:v>
                </c:pt>
                <c:pt idx="198">
                  <c:v>-3557</c:v>
                </c:pt>
                <c:pt idx="199">
                  <c:v>-3556</c:v>
                </c:pt>
                <c:pt idx="200">
                  <c:v>-3527</c:v>
                </c:pt>
                <c:pt idx="201">
                  <c:v>-3442</c:v>
                </c:pt>
                <c:pt idx="202">
                  <c:v>-3253</c:v>
                </c:pt>
                <c:pt idx="203">
                  <c:v>-3237</c:v>
                </c:pt>
                <c:pt idx="204">
                  <c:v>-3209</c:v>
                </c:pt>
                <c:pt idx="205">
                  <c:v>-3180</c:v>
                </c:pt>
                <c:pt idx="206">
                  <c:v>-3168</c:v>
                </c:pt>
                <c:pt idx="207">
                  <c:v>-3168</c:v>
                </c:pt>
                <c:pt idx="208">
                  <c:v>-3119</c:v>
                </c:pt>
                <c:pt idx="209">
                  <c:v>-3099</c:v>
                </c:pt>
                <c:pt idx="210">
                  <c:v>-3098</c:v>
                </c:pt>
                <c:pt idx="211">
                  <c:v>-3098</c:v>
                </c:pt>
                <c:pt idx="212">
                  <c:v>-3097</c:v>
                </c:pt>
                <c:pt idx="213">
                  <c:v>-3073</c:v>
                </c:pt>
                <c:pt idx="214">
                  <c:v>-3072</c:v>
                </c:pt>
                <c:pt idx="215">
                  <c:v>-3070.5</c:v>
                </c:pt>
                <c:pt idx="216">
                  <c:v>-3050</c:v>
                </c:pt>
                <c:pt idx="217">
                  <c:v>-3049.5</c:v>
                </c:pt>
                <c:pt idx="218">
                  <c:v>-2978</c:v>
                </c:pt>
                <c:pt idx="219">
                  <c:v>-2977.5</c:v>
                </c:pt>
                <c:pt idx="220">
                  <c:v>-2964.5</c:v>
                </c:pt>
                <c:pt idx="221">
                  <c:v>-2964</c:v>
                </c:pt>
                <c:pt idx="222">
                  <c:v>-2963</c:v>
                </c:pt>
                <c:pt idx="223">
                  <c:v>-2950</c:v>
                </c:pt>
                <c:pt idx="224">
                  <c:v>-2949.5</c:v>
                </c:pt>
                <c:pt idx="225">
                  <c:v>-2949</c:v>
                </c:pt>
                <c:pt idx="226">
                  <c:v>-2937.5</c:v>
                </c:pt>
                <c:pt idx="227">
                  <c:v>-2881</c:v>
                </c:pt>
                <c:pt idx="228">
                  <c:v>-2880.5</c:v>
                </c:pt>
                <c:pt idx="229">
                  <c:v>-2633</c:v>
                </c:pt>
                <c:pt idx="230">
                  <c:v>-2603.5</c:v>
                </c:pt>
                <c:pt idx="231">
                  <c:v>-2590.5</c:v>
                </c:pt>
                <c:pt idx="232">
                  <c:v>-2590</c:v>
                </c:pt>
                <c:pt idx="233">
                  <c:v>-2428</c:v>
                </c:pt>
                <c:pt idx="234">
                  <c:v>-2330.5</c:v>
                </c:pt>
                <c:pt idx="235">
                  <c:v>-2330</c:v>
                </c:pt>
                <c:pt idx="236">
                  <c:v>-2302</c:v>
                </c:pt>
                <c:pt idx="237">
                  <c:v>-2190.5</c:v>
                </c:pt>
                <c:pt idx="238">
                  <c:v>-2168</c:v>
                </c:pt>
                <c:pt idx="239">
                  <c:v>-2121</c:v>
                </c:pt>
                <c:pt idx="240">
                  <c:v>-2084</c:v>
                </c:pt>
                <c:pt idx="241">
                  <c:v>-2083.5</c:v>
                </c:pt>
                <c:pt idx="242">
                  <c:v>-2069.5</c:v>
                </c:pt>
                <c:pt idx="243">
                  <c:v>-2041.5</c:v>
                </c:pt>
                <c:pt idx="244">
                  <c:v>-2029</c:v>
                </c:pt>
                <c:pt idx="245">
                  <c:v>-1914</c:v>
                </c:pt>
                <c:pt idx="246">
                  <c:v>-1900.5</c:v>
                </c:pt>
                <c:pt idx="247">
                  <c:v>-1831.5</c:v>
                </c:pt>
                <c:pt idx="248">
                  <c:v>-1787.5</c:v>
                </c:pt>
                <c:pt idx="249">
                  <c:v>-1752.5</c:v>
                </c:pt>
                <c:pt idx="250">
                  <c:v>-1739</c:v>
                </c:pt>
                <c:pt idx="251">
                  <c:v>-1724.5</c:v>
                </c:pt>
                <c:pt idx="252">
                  <c:v>-1655</c:v>
                </c:pt>
                <c:pt idx="253">
                  <c:v>-1393.5</c:v>
                </c:pt>
                <c:pt idx="254">
                  <c:v>-1393.5</c:v>
                </c:pt>
                <c:pt idx="255">
                  <c:v>-1392.5</c:v>
                </c:pt>
                <c:pt idx="256">
                  <c:v>-1380.5</c:v>
                </c:pt>
                <c:pt idx="257">
                  <c:v>-1380</c:v>
                </c:pt>
                <c:pt idx="258">
                  <c:v>-1380</c:v>
                </c:pt>
                <c:pt idx="259">
                  <c:v>-1338.5</c:v>
                </c:pt>
                <c:pt idx="260">
                  <c:v>-1296</c:v>
                </c:pt>
                <c:pt idx="261">
                  <c:v>-1252</c:v>
                </c:pt>
                <c:pt idx="262">
                  <c:v>-1224.5</c:v>
                </c:pt>
                <c:pt idx="263">
                  <c:v>-1224</c:v>
                </c:pt>
                <c:pt idx="264">
                  <c:v>-1198</c:v>
                </c:pt>
                <c:pt idx="265">
                  <c:v>-1197.5</c:v>
                </c:pt>
                <c:pt idx="266">
                  <c:v>-1091</c:v>
                </c:pt>
                <c:pt idx="267">
                  <c:v>-1077</c:v>
                </c:pt>
                <c:pt idx="268">
                  <c:v>-1049</c:v>
                </c:pt>
                <c:pt idx="269">
                  <c:v>-1007</c:v>
                </c:pt>
                <c:pt idx="270">
                  <c:v>-817.5</c:v>
                </c:pt>
                <c:pt idx="271">
                  <c:v>-789.5</c:v>
                </c:pt>
                <c:pt idx="272">
                  <c:v>-731</c:v>
                </c:pt>
                <c:pt idx="273">
                  <c:v>-724.5</c:v>
                </c:pt>
                <c:pt idx="274">
                  <c:v>-690</c:v>
                </c:pt>
                <c:pt idx="275">
                  <c:v>-556</c:v>
                </c:pt>
                <c:pt idx="276">
                  <c:v>-535.5</c:v>
                </c:pt>
                <c:pt idx="277">
                  <c:v>-535</c:v>
                </c:pt>
                <c:pt idx="278">
                  <c:v>-506.5</c:v>
                </c:pt>
                <c:pt idx="279">
                  <c:v>-393.5</c:v>
                </c:pt>
                <c:pt idx="280">
                  <c:v>-387</c:v>
                </c:pt>
                <c:pt idx="281">
                  <c:v>-386.5</c:v>
                </c:pt>
                <c:pt idx="282">
                  <c:v>-373</c:v>
                </c:pt>
                <c:pt idx="283">
                  <c:v>-359</c:v>
                </c:pt>
                <c:pt idx="284">
                  <c:v>-203.5</c:v>
                </c:pt>
                <c:pt idx="285">
                  <c:v>-191.5</c:v>
                </c:pt>
                <c:pt idx="286">
                  <c:v>-191</c:v>
                </c:pt>
                <c:pt idx="287">
                  <c:v>-190</c:v>
                </c:pt>
                <c:pt idx="288">
                  <c:v>-75</c:v>
                </c:pt>
                <c:pt idx="289">
                  <c:v>-41.5</c:v>
                </c:pt>
                <c:pt idx="290">
                  <c:v>-36</c:v>
                </c:pt>
                <c:pt idx="291">
                  <c:v>0</c:v>
                </c:pt>
                <c:pt idx="292">
                  <c:v>12.5</c:v>
                </c:pt>
                <c:pt idx="293">
                  <c:v>168</c:v>
                </c:pt>
                <c:pt idx="294">
                  <c:v>1683</c:v>
                </c:pt>
                <c:pt idx="295">
                  <c:v>1858</c:v>
                </c:pt>
                <c:pt idx="296">
                  <c:v>1858.5</c:v>
                </c:pt>
                <c:pt idx="297">
                  <c:v>2210</c:v>
                </c:pt>
                <c:pt idx="298">
                  <c:v>2210</c:v>
                </c:pt>
                <c:pt idx="299">
                  <c:v>2216</c:v>
                </c:pt>
                <c:pt idx="300">
                  <c:v>2358</c:v>
                </c:pt>
                <c:pt idx="301">
                  <c:v>2358.5</c:v>
                </c:pt>
                <c:pt idx="302">
                  <c:v>5274</c:v>
                </c:pt>
                <c:pt idx="303">
                  <c:v>5489.5</c:v>
                </c:pt>
                <c:pt idx="304">
                  <c:v>5670</c:v>
                </c:pt>
                <c:pt idx="305">
                  <c:v>5933</c:v>
                </c:pt>
                <c:pt idx="306">
                  <c:v>5934</c:v>
                </c:pt>
                <c:pt idx="307">
                  <c:v>5934</c:v>
                </c:pt>
                <c:pt idx="308">
                  <c:v>5957</c:v>
                </c:pt>
                <c:pt idx="309">
                  <c:v>5961.5</c:v>
                </c:pt>
                <c:pt idx="310">
                  <c:v>5990</c:v>
                </c:pt>
                <c:pt idx="311">
                  <c:v>5990.5</c:v>
                </c:pt>
                <c:pt idx="312">
                  <c:v>6089</c:v>
                </c:pt>
                <c:pt idx="313">
                  <c:v>6109.5</c:v>
                </c:pt>
                <c:pt idx="314">
                  <c:v>6110</c:v>
                </c:pt>
                <c:pt idx="315">
                  <c:v>6110.5</c:v>
                </c:pt>
                <c:pt idx="316">
                  <c:v>6137</c:v>
                </c:pt>
                <c:pt idx="317">
                  <c:v>6137</c:v>
                </c:pt>
                <c:pt idx="318">
                  <c:v>6279.5</c:v>
                </c:pt>
                <c:pt idx="319">
                  <c:v>6427</c:v>
                </c:pt>
                <c:pt idx="320">
                  <c:v>6635</c:v>
                </c:pt>
                <c:pt idx="321">
                  <c:v>6646.5</c:v>
                </c:pt>
                <c:pt idx="322">
                  <c:v>6757</c:v>
                </c:pt>
                <c:pt idx="323">
                  <c:v>6757</c:v>
                </c:pt>
                <c:pt idx="324">
                  <c:v>6805.5</c:v>
                </c:pt>
                <c:pt idx="325">
                  <c:v>6947.5</c:v>
                </c:pt>
                <c:pt idx="326">
                  <c:v>6961</c:v>
                </c:pt>
                <c:pt idx="327">
                  <c:v>6961</c:v>
                </c:pt>
                <c:pt idx="328">
                  <c:v>6961</c:v>
                </c:pt>
                <c:pt idx="329">
                  <c:v>7151</c:v>
                </c:pt>
                <c:pt idx="330">
                  <c:v>7152</c:v>
                </c:pt>
                <c:pt idx="331">
                  <c:v>7264</c:v>
                </c:pt>
                <c:pt idx="332">
                  <c:v>7355</c:v>
                </c:pt>
              </c:numCache>
            </c:numRef>
          </c:xVal>
          <c:yVal>
            <c:numRef>
              <c:f>A!$L$21:$L$996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8A9-4D6C-9669-8988F957C8D4}"/>
            </c:ext>
          </c:extLst>
        </c:ser>
        <c:ser>
          <c:idx val="5"/>
          <c:order val="5"/>
          <c:tx>
            <c:strRef>
              <c:f>A!$M$20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0.03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2.4E-2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1.9E-2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2.5999999999999999E-2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1.2999999999999999E-2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1.4E-2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1.4E-2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0.02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0.01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1.2999999999999999E-2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0</c:v>
                  </c:pt>
                  <c:pt idx="156">
                    <c:v>0</c:v>
                  </c:pt>
                  <c:pt idx="157">
                    <c:v>0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0</c:v>
                  </c:pt>
                  <c:pt idx="163">
                    <c:v>0</c:v>
                  </c:pt>
                  <c:pt idx="164">
                    <c:v>0</c:v>
                  </c:pt>
                  <c:pt idx="165">
                    <c:v>1.7999999999999999E-2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0</c:v>
                  </c:pt>
                  <c:pt idx="173">
                    <c:v>0</c:v>
                  </c:pt>
                  <c:pt idx="174">
                    <c:v>0</c:v>
                  </c:pt>
                  <c:pt idx="175">
                    <c:v>0</c:v>
                  </c:pt>
                  <c:pt idx="176">
                    <c:v>0</c:v>
                  </c:pt>
                  <c:pt idx="177">
                    <c:v>0</c:v>
                  </c:pt>
                  <c:pt idx="178">
                    <c:v>0</c:v>
                  </c:pt>
                  <c:pt idx="179">
                    <c:v>2.1999999999999999E-2</c:v>
                  </c:pt>
                  <c:pt idx="180">
                    <c:v>0</c:v>
                  </c:pt>
                  <c:pt idx="181">
                    <c:v>0</c:v>
                  </c:pt>
                  <c:pt idx="182">
                    <c:v>0</c:v>
                  </c:pt>
                  <c:pt idx="183">
                    <c:v>0</c:v>
                  </c:pt>
                  <c:pt idx="184">
                    <c:v>0</c:v>
                  </c:pt>
                  <c:pt idx="185">
                    <c:v>0</c:v>
                  </c:pt>
                  <c:pt idx="186">
                    <c:v>0</c:v>
                  </c:pt>
                  <c:pt idx="187">
                    <c:v>0</c:v>
                  </c:pt>
                  <c:pt idx="188">
                    <c:v>0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0</c:v>
                  </c:pt>
                  <c:pt idx="192">
                    <c:v>1.7999999999999999E-2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0</c:v>
                  </c:pt>
                  <c:pt idx="197">
                    <c:v>0</c:v>
                  </c:pt>
                  <c:pt idx="198">
                    <c:v>0</c:v>
                  </c:pt>
                  <c:pt idx="199">
                    <c:v>0</c:v>
                  </c:pt>
                  <c:pt idx="200">
                    <c:v>0</c:v>
                  </c:pt>
                  <c:pt idx="201">
                    <c:v>0</c:v>
                  </c:pt>
                  <c:pt idx="202">
                    <c:v>0</c:v>
                  </c:pt>
                  <c:pt idx="203">
                    <c:v>0</c:v>
                  </c:pt>
                  <c:pt idx="204">
                    <c:v>0</c:v>
                  </c:pt>
                  <c:pt idx="205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09">
                    <c:v>0</c:v>
                  </c:pt>
                  <c:pt idx="210">
                    <c:v>0</c:v>
                  </c:pt>
                  <c:pt idx="211">
                    <c:v>0</c:v>
                  </c:pt>
                  <c:pt idx="212">
                    <c:v>0</c:v>
                  </c:pt>
                  <c:pt idx="213">
                    <c:v>1.2999999999999999E-2</c:v>
                  </c:pt>
                  <c:pt idx="214">
                    <c:v>0</c:v>
                  </c:pt>
                  <c:pt idx="215">
                    <c:v>0</c:v>
                  </c:pt>
                  <c:pt idx="216">
                    <c:v>0</c:v>
                  </c:pt>
                  <c:pt idx="217">
                    <c:v>0</c:v>
                  </c:pt>
                  <c:pt idx="218">
                    <c:v>0</c:v>
                  </c:pt>
                  <c:pt idx="219">
                    <c:v>0</c:v>
                  </c:pt>
                  <c:pt idx="220">
                    <c:v>0</c:v>
                  </c:pt>
                  <c:pt idx="221">
                    <c:v>0</c:v>
                  </c:pt>
                  <c:pt idx="222">
                    <c:v>0</c:v>
                  </c:pt>
                  <c:pt idx="223">
                    <c:v>0</c:v>
                  </c:pt>
                  <c:pt idx="224">
                    <c:v>0</c:v>
                  </c:pt>
                  <c:pt idx="225">
                    <c:v>0</c:v>
                  </c:pt>
                  <c:pt idx="226">
                    <c:v>0</c:v>
                  </c:pt>
                  <c:pt idx="229">
                    <c:v>0</c:v>
                  </c:pt>
                  <c:pt idx="230">
                    <c:v>0</c:v>
                  </c:pt>
                  <c:pt idx="231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7">
                    <c:v>0</c:v>
                  </c:pt>
                  <c:pt idx="238">
                    <c:v>0</c:v>
                  </c:pt>
                  <c:pt idx="239">
                    <c:v>8.9999999999999993E-3</c:v>
                  </c:pt>
                  <c:pt idx="240">
                    <c:v>0</c:v>
                  </c:pt>
                  <c:pt idx="241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8">
                    <c:v>0</c:v>
                  </c:pt>
                  <c:pt idx="249">
                    <c:v>0</c:v>
                  </c:pt>
                  <c:pt idx="250">
                    <c:v>0</c:v>
                  </c:pt>
                  <c:pt idx="251">
                    <c:v>0</c:v>
                  </c:pt>
                  <c:pt idx="252">
                    <c:v>0</c:v>
                  </c:pt>
                  <c:pt idx="253">
                    <c:v>0</c:v>
                  </c:pt>
                  <c:pt idx="254">
                    <c:v>0</c:v>
                  </c:pt>
                  <c:pt idx="255">
                    <c:v>0</c:v>
                  </c:pt>
                  <c:pt idx="256">
                    <c:v>0</c:v>
                  </c:pt>
                  <c:pt idx="257">
                    <c:v>0</c:v>
                  </c:pt>
                  <c:pt idx="258">
                    <c:v>0</c:v>
                  </c:pt>
                  <c:pt idx="259">
                    <c:v>0</c:v>
                  </c:pt>
                  <c:pt idx="260">
                    <c:v>0</c:v>
                  </c:pt>
                  <c:pt idx="261">
                    <c:v>8.9999999999999993E-3</c:v>
                  </c:pt>
                  <c:pt idx="262">
                    <c:v>0</c:v>
                  </c:pt>
                  <c:pt idx="263">
                    <c:v>0</c:v>
                  </c:pt>
                  <c:pt idx="264">
                    <c:v>0</c:v>
                  </c:pt>
                  <c:pt idx="265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68">
                    <c:v>0</c:v>
                  </c:pt>
                  <c:pt idx="269">
                    <c:v>0</c:v>
                  </c:pt>
                  <c:pt idx="270">
                    <c:v>0</c:v>
                  </c:pt>
                  <c:pt idx="271">
                    <c:v>0</c:v>
                  </c:pt>
                  <c:pt idx="272">
                    <c:v>0</c:v>
                  </c:pt>
                  <c:pt idx="273">
                    <c:v>0</c:v>
                  </c:pt>
                  <c:pt idx="274">
                    <c:v>0</c:v>
                  </c:pt>
                  <c:pt idx="275">
                    <c:v>1.0999999999999999E-2</c:v>
                  </c:pt>
                  <c:pt idx="276">
                    <c:v>0</c:v>
                  </c:pt>
                  <c:pt idx="277">
                    <c:v>0</c:v>
                  </c:pt>
                  <c:pt idx="278">
                    <c:v>0</c:v>
                  </c:pt>
                  <c:pt idx="279">
                    <c:v>0</c:v>
                  </c:pt>
                  <c:pt idx="280">
                    <c:v>0</c:v>
                  </c:pt>
                  <c:pt idx="281">
                    <c:v>0</c:v>
                  </c:pt>
                  <c:pt idx="282">
                    <c:v>0</c:v>
                  </c:pt>
                  <c:pt idx="283">
                    <c:v>0</c:v>
                  </c:pt>
                  <c:pt idx="284">
                    <c:v>0</c:v>
                  </c:pt>
                  <c:pt idx="285">
                    <c:v>0</c:v>
                  </c:pt>
                  <c:pt idx="286">
                    <c:v>0</c:v>
                  </c:pt>
                  <c:pt idx="287">
                    <c:v>0</c:v>
                  </c:pt>
                  <c:pt idx="288">
                    <c:v>1.7999999999999999E-2</c:v>
                  </c:pt>
                  <c:pt idx="289">
                    <c:v>0</c:v>
                  </c:pt>
                  <c:pt idx="290">
                    <c:v>0</c:v>
                  </c:pt>
                  <c:pt idx="291">
                    <c:v>0</c:v>
                  </c:pt>
                  <c:pt idx="292">
                    <c:v>0</c:v>
                  </c:pt>
                  <c:pt idx="293">
                    <c:v>0</c:v>
                  </c:pt>
                  <c:pt idx="295">
                    <c:v>0</c:v>
                  </c:pt>
                  <c:pt idx="297">
                    <c:v>2.5000000000000001E-3</c:v>
                  </c:pt>
                  <c:pt idx="298">
                    <c:v>0</c:v>
                  </c:pt>
                  <c:pt idx="299">
                    <c:v>2.5000000000000001E-3</c:v>
                  </c:pt>
                  <c:pt idx="300">
                    <c:v>1.5E-3</c:v>
                  </c:pt>
                  <c:pt idx="301">
                    <c:v>1E-3</c:v>
                  </c:pt>
                  <c:pt idx="302">
                    <c:v>1E-4</c:v>
                  </c:pt>
                  <c:pt idx="303">
                    <c:v>1.1999999999999999E-3</c:v>
                  </c:pt>
                  <c:pt idx="304">
                    <c:v>4.0000000000000002E-4</c:v>
                  </c:pt>
                  <c:pt idx="305">
                    <c:v>0</c:v>
                  </c:pt>
                  <c:pt idx="306">
                    <c:v>0</c:v>
                  </c:pt>
                  <c:pt idx="307">
                    <c:v>1E-4</c:v>
                  </c:pt>
                  <c:pt idx="308">
                    <c:v>6.9999999999999999E-4</c:v>
                  </c:pt>
                  <c:pt idx="309">
                    <c:v>0</c:v>
                  </c:pt>
                  <c:pt idx="310">
                    <c:v>1E-3</c:v>
                  </c:pt>
                  <c:pt idx="311">
                    <c:v>4.1999999999999997E-3</c:v>
                  </c:pt>
                  <c:pt idx="312">
                    <c:v>2.9999999999999997E-4</c:v>
                  </c:pt>
                  <c:pt idx="313">
                    <c:v>0</c:v>
                  </c:pt>
                  <c:pt idx="314">
                    <c:v>1E-4</c:v>
                  </c:pt>
                  <c:pt idx="315">
                    <c:v>2.0000000000000001E-4</c:v>
                  </c:pt>
                  <c:pt idx="316">
                    <c:v>4.0000000000000002E-4</c:v>
                  </c:pt>
                  <c:pt idx="317">
                    <c:v>2.9999999999999997E-4</c:v>
                  </c:pt>
                  <c:pt idx="318">
                    <c:v>2.8E-3</c:v>
                  </c:pt>
                  <c:pt idx="319">
                    <c:v>1.04E-2</c:v>
                  </c:pt>
                  <c:pt idx="320">
                    <c:v>0</c:v>
                  </c:pt>
                  <c:pt idx="321">
                    <c:v>5.0000000000000001E-4</c:v>
                  </c:pt>
                  <c:pt idx="322">
                    <c:v>5.9999999999999995E-4</c:v>
                  </c:pt>
                  <c:pt idx="323">
                    <c:v>5.0000000000000001E-4</c:v>
                  </c:pt>
                  <c:pt idx="324">
                    <c:v>5.9999999999999995E-4</c:v>
                  </c:pt>
                  <c:pt idx="325">
                    <c:v>5.3E-3</c:v>
                  </c:pt>
                  <c:pt idx="326">
                    <c:v>4.0000000000000002E-4</c:v>
                  </c:pt>
                  <c:pt idx="327">
                    <c:v>5.9999999999999995E-4</c:v>
                  </c:pt>
                  <c:pt idx="328">
                    <c:v>4.0000000000000002E-4</c:v>
                  </c:pt>
                  <c:pt idx="329">
                    <c:v>3.7000000000000002E-3</c:v>
                  </c:pt>
                  <c:pt idx="330">
                    <c:v>8.3000000000000001E-3</c:v>
                  </c:pt>
                  <c:pt idx="331">
                    <c:v>2.0000000000000001E-4</c:v>
                  </c:pt>
                  <c:pt idx="332">
                    <c:v>2.0000000000000001E-4</c:v>
                  </c:pt>
                </c:numCache>
              </c:numRef>
            </c:plus>
            <c:minus>
              <c:numRef>
                <c:f>A!$D$21:$D$996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0.03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2.4E-2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1.9E-2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2.5999999999999999E-2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1.2999999999999999E-2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1.4E-2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1.4E-2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0.02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0.01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1.2999999999999999E-2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0</c:v>
                  </c:pt>
                  <c:pt idx="156">
                    <c:v>0</c:v>
                  </c:pt>
                  <c:pt idx="157">
                    <c:v>0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0</c:v>
                  </c:pt>
                  <c:pt idx="163">
                    <c:v>0</c:v>
                  </c:pt>
                  <c:pt idx="164">
                    <c:v>0</c:v>
                  </c:pt>
                  <c:pt idx="165">
                    <c:v>1.7999999999999999E-2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0</c:v>
                  </c:pt>
                  <c:pt idx="173">
                    <c:v>0</c:v>
                  </c:pt>
                  <c:pt idx="174">
                    <c:v>0</c:v>
                  </c:pt>
                  <c:pt idx="175">
                    <c:v>0</c:v>
                  </c:pt>
                  <c:pt idx="176">
                    <c:v>0</c:v>
                  </c:pt>
                  <c:pt idx="177">
                    <c:v>0</c:v>
                  </c:pt>
                  <c:pt idx="178">
                    <c:v>0</c:v>
                  </c:pt>
                  <c:pt idx="179">
                    <c:v>2.1999999999999999E-2</c:v>
                  </c:pt>
                  <c:pt idx="180">
                    <c:v>0</c:v>
                  </c:pt>
                  <c:pt idx="181">
                    <c:v>0</c:v>
                  </c:pt>
                  <c:pt idx="182">
                    <c:v>0</c:v>
                  </c:pt>
                  <c:pt idx="183">
                    <c:v>0</c:v>
                  </c:pt>
                  <c:pt idx="184">
                    <c:v>0</c:v>
                  </c:pt>
                  <c:pt idx="185">
                    <c:v>0</c:v>
                  </c:pt>
                  <c:pt idx="186">
                    <c:v>0</c:v>
                  </c:pt>
                  <c:pt idx="187">
                    <c:v>0</c:v>
                  </c:pt>
                  <c:pt idx="188">
                    <c:v>0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0</c:v>
                  </c:pt>
                  <c:pt idx="192">
                    <c:v>1.7999999999999999E-2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0</c:v>
                  </c:pt>
                  <c:pt idx="197">
                    <c:v>0</c:v>
                  </c:pt>
                  <c:pt idx="198">
                    <c:v>0</c:v>
                  </c:pt>
                  <c:pt idx="199">
                    <c:v>0</c:v>
                  </c:pt>
                  <c:pt idx="200">
                    <c:v>0</c:v>
                  </c:pt>
                  <c:pt idx="201">
                    <c:v>0</c:v>
                  </c:pt>
                  <c:pt idx="202">
                    <c:v>0</c:v>
                  </c:pt>
                  <c:pt idx="203">
                    <c:v>0</c:v>
                  </c:pt>
                  <c:pt idx="204">
                    <c:v>0</c:v>
                  </c:pt>
                  <c:pt idx="205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09">
                    <c:v>0</c:v>
                  </c:pt>
                  <c:pt idx="210">
                    <c:v>0</c:v>
                  </c:pt>
                  <c:pt idx="211">
                    <c:v>0</c:v>
                  </c:pt>
                  <c:pt idx="212">
                    <c:v>0</c:v>
                  </c:pt>
                  <c:pt idx="213">
                    <c:v>1.2999999999999999E-2</c:v>
                  </c:pt>
                  <c:pt idx="214">
                    <c:v>0</c:v>
                  </c:pt>
                  <c:pt idx="215">
                    <c:v>0</c:v>
                  </c:pt>
                  <c:pt idx="216">
                    <c:v>0</c:v>
                  </c:pt>
                  <c:pt idx="217">
                    <c:v>0</c:v>
                  </c:pt>
                  <c:pt idx="218">
                    <c:v>0</c:v>
                  </c:pt>
                  <c:pt idx="219">
                    <c:v>0</c:v>
                  </c:pt>
                  <c:pt idx="220">
                    <c:v>0</c:v>
                  </c:pt>
                  <c:pt idx="221">
                    <c:v>0</c:v>
                  </c:pt>
                  <c:pt idx="222">
                    <c:v>0</c:v>
                  </c:pt>
                  <c:pt idx="223">
                    <c:v>0</c:v>
                  </c:pt>
                  <c:pt idx="224">
                    <c:v>0</c:v>
                  </c:pt>
                  <c:pt idx="225">
                    <c:v>0</c:v>
                  </c:pt>
                  <c:pt idx="226">
                    <c:v>0</c:v>
                  </c:pt>
                  <c:pt idx="229">
                    <c:v>0</c:v>
                  </c:pt>
                  <c:pt idx="230">
                    <c:v>0</c:v>
                  </c:pt>
                  <c:pt idx="231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7">
                    <c:v>0</c:v>
                  </c:pt>
                  <c:pt idx="238">
                    <c:v>0</c:v>
                  </c:pt>
                  <c:pt idx="239">
                    <c:v>8.9999999999999993E-3</c:v>
                  </c:pt>
                  <c:pt idx="240">
                    <c:v>0</c:v>
                  </c:pt>
                  <c:pt idx="241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8">
                    <c:v>0</c:v>
                  </c:pt>
                  <c:pt idx="249">
                    <c:v>0</c:v>
                  </c:pt>
                  <c:pt idx="250">
                    <c:v>0</c:v>
                  </c:pt>
                  <c:pt idx="251">
                    <c:v>0</c:v>
                  </c:pt>
                  <c:pt idx="252">
                    <c:v>0</c:v>
                  </c:pt>
                  <c:pt idx="253">
                    <c:v>0</c:v>
                  </c:pt>
                  <c:pt idx="254">
                    <c:v>0</c:v>
                  </c:pt>
                  <c:pt idx="255">
                    <c:v>0</c:v>
                  </c:pt>
                  <c:pt idx="256">
                    <c:v>0</c:v>
                  </c:pt>
                  <c:pt idx="257">
                    <c:v>0</c:v>
                  </c:pt>
                  <c:pt idx="258">
                    <c:v>0</c:v>
                  </c:pt>
                  <c:pt idx="259">
                    <c:v>0</c:v>
                  </c:pt>
                  <c:pt idx="260">
                    <c:v>0</c:v>
                  </c:pt>
                  <c:pt idx="261">
                    <c:v>8.9999999999999993E-3</c:v>
                  </c:pt>
                  <c:pt idx="262">
                    <c:v>0</c:v>
                  </c:pt>
                  <c:pt idx="263">
                    <c:v>0</c:v>
                  </c:pt>
                  <c:pt idx="264">
                    <c:v>0</c:v>
                  </c:pt>
                  <c:pt idx="265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68">
                    <c:v>0</c:v>
                  </c:pt>
                  <c:pt idx="269">
                    <c:v>0</c:v>
                  </c:pt>
                  <c:pt idx="270">
                    <c:v>0</c:v>
                  </c:pt>
                  <c:pt idx="271">
                    <c:v>0</c:v>
                  </c:pt>
                  <c:pt idx="272">
                    <c:v>0</c:v>
                  </c:pt>
                  <c:pt idx="273">
                    <c:v>0</c:v>
                  </c:pt>
                  <c:pt idx="274">
                    <c:v>0</c:v>
                  </c:pt>
                  <c:pt idx="275">
                    <c:v>1.0999999999999999E-2</c:v>
                  </c:pt>
                  <c:pt idx="276">
                    <c:v>0</c:v>
                  </c:pt>
                  <c:pt idx="277">
                    <c:v>0</c:v>
                  </c:pt>
                  <c:pt idx="278">
                    <c:v>0</c:v>
                  </c:pt>
                  <c:pt idx="279">
                    <c:v>0</c:v>
                  </c:pt>
                  <c:pt idx="280">
                    <c:v>0</c:v>
                  </c:pt>
                  <c:pt idx="281">
                    <c:v>0</c:v>
                  </c:pt>
                  <c:pt idx="282">
                    <c:v>0</c:v>
                  </c:pt>
                  <c:pt idx="283">
                    <c:v>0</c:v>
                  </c:pt>
                  <c:pt idx="284">
                    <c:v>0</c:v>
                  </c:pt>
                  <c:pt idx="285">
                    <c:v>0</c:v>
                  </c:pt>
                  <c:pt idx="286">
                    <c:v>0</c:v>
                  </c:pt>
                  <c:pt idx="287">
                    <c:v>0</c:v>
                  </c:pt>
                  <c:pt idx="288">
                    <c:v>1.7999999999999999E-2</c:v>
                  </c:pt>
                  <c:pt idx="289">
                    <c:v>0</c:v>
                  </c:pt>
                  <c:pt idx="290">
                    <c:v>0</c:v>
                  </c:pt>
                  <c:pt idx="291">
                    <c:v>0</c:v>
                  </c:pt>
                  <c:pt idx="292">
                    <c:v>0</c:v>
                  </c:pt>
                  <c:pt idx="293">
                    <c:v>0</c:v>
                  </c:pt>
                  <c:pt idx="295">
                    <c:v>0</c:v>
                  </c:pt>
                  <c:pt idx="297">
                    <c:v>2.5000000000000001E-3</c:v>
                  </c:pt>
                  <c:pt idx="298">
                    <c:v>0</c:v>
                  </c:pt>
                  <c:pt idx="299">
                    <c:v>2.5000000000000001E-3</c:v>
                  </c:pt>
                  <c:pt idx="300">
                    <c:v>1.5E-3</c:v>
                  </c:pt>
                  <c:pt idx="301">
                    <c:v>1E-3</c:v>
                  </c:pt>
                  <c:pt idx="302">
                    <c:v>1E-4</c:v>
                  </c:pt>
                  <c:pt idx="303">
                    <c:v>1.1999999999999999E-3</c:v>
                  </c:pt>
                  <c:pt idx="304">
                    <c:v>4.0000000000000002E-4</c:v>
                  </c:pt>
                  <c:pt idx="305">
                    <c:v>0</c:v>
                  </c:pt>
                  <c:pt idx="306">
                    <c:v>0</c:v>
                  </c:pt>
                  <c:pt idx="307">
                    <c:v>1E-4</c:v>
                  </c:pt>
                  <c:pt idx="308">
                    <c:v>6.9999999999999999E-4</c:v>
                  </c:pt>
                  <c:pt idx="309">
                    <c:v>0</c:v>
                  </c:pt>
                  <c:pt idx="310">
                    <c:v>1E-3</c:v>
                  </c:pt>
                  <c:pt idx="311">
                    <c:v>4.1999999999999997E-3</c:v>
                  </c:pt>
                  <c:pt idx="312">
                    <c:v>2.9999999999999997E-4</c:v>
                  </c:pt>
                  <c:pt idx="313">
                    <c:v>0</c:v>
                  </c:pt>
                  <c:pt idx="314">
                    <c:v>1E-4</c:v>
                  </c:pt>
                  <c:pt idx="315">
                    <c:v>2.0000000000000001E-4</c:v>
                  </c:pt>
                  <c:pt idx="316">
                    <c:v>4.0000000000000002E-4</c:v>
                  </c:pt>
                  <c:pt idx="317">
                    <c:v>2.9999999999999997E-4</c:v>
                  </c:pt>
                  <c:pt idx="318">
                    <c:v>2.8E-3</c:v>
                  </c:pt>
                  <c:pt idx="319">
                    <c:v>1.04E-2</c:v>
                  </c:pt>
                  <c:pt idx="320">
                    <c:v>0</c:v>
                  </c:pt>
                  <c:pt idx="321">
                    <c:v>5.0000000000000001E-4</c:v>
                  </c:pt>
                  <c:pt idx="322">
                    <c:v>5.9999999999999995E-4</c:v>
                  </c:pt>
                  <c:pt idx="323">
                    <c:v>5.0000000000000001E-4</c:v>
                  </c:pt>
                  <c:pt idx="324">
                    <c:v>5.9999999999999995E-4</c:v>
                  </c:pt>
                  <c:pt idx="325">
                    <c:v>5.3E-3</c:v>
                  </c:pt>
                  <c:pt idx="326">
                    <c:v>4.0000000000000002E-4</c:v>
                  </c:pt>
                  <c:pt idx="327">
                    <c:v>5.9999999999999995E-4</c:v>
                  </c:pt>
                  <c:pt idx="328">
                    <c:v>4.0000000000000002E-4</c:v>
                  </c:pt>
                  <c:pt idx="329">
                    <c:v>3.7000000000000002E-3</c:v>
                  </c:pt>
                  <c:pt idx="330">
                    <c:v>8.3000000000000001E-3</c:v>
                  </c:pt>
                  <c:pt idx="331">
                    <c:v>2.0000000000000001E-4</c:v>
                  </c:pt>
                  <c:pt idx="33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A!$F$21:$F$996</c:f>
              <c:numCache>
                <c:formatCode>General</c:formatCode>
                <c:ptCount val="976"/>
                <c:pt idx="0">
                  <c:v>-12419</c:v>
                </c:pt>
                <c:pt idx="1">
                  <c:v>-12283</c:v>
                </c:pt>
                <c:pt idx="2">
                  <c:v>-12270.5</c:v>
                </c:pt>
                <c:pt idx="3">
                  <c:v>-12257</c:v>
                </c:pt>
                <c:pt idx="4">
                  <c:v>-12166</c:v>
                </c:pt>
                <c:pt idx="5">
                  <c:v>-12148</c:v>
                </c:pt>
                <c:pt idx="6">
                  <c:v>-12094.5</c:v>
                </c:pt>
                <c:pt idx="7">
                  <c:v>-11932.5</c:v>
                </c:pt>
                <c:pt idx="8">
                  <c:v>-11928</c:v>
                </c:pt>
                <c:pt idx="9">
                  <c:v>-11735</c:v>
                </c:pt>
                <c:pt idx="10">
                  <c:v>-11728</c:v>
                </c:pt>
                <c:pt idx="11">
                  <c:v>-11662.5</c:v>
                </c:pt>
                <c:pt idx="12">
                  <c:v>-11645</c:v>
                </c:pt>
                <c:pt idx="13">
                  <c:v>-11645</c:v>
                </c:pt>
                <c:pt idx="14">
                  <c:v>-11635.5</c:v>
                </c:pt>
                <c:pt idx="15">
                  <c:v>-11629</c:v>
                </c:pt>
                <c:pt idx="16">
                  <c:v>-11615.5</c:v>
                </c:pt>
                <c:pt idx="17">
                  <c:v>-11594.5</c:v>
                </c:pt>
                <c:pt idx="18">
                  <c:v>-11584</c:v>
                </c:pt>
                <c:pt idx="19">
                  <c:v>-11574.5</c:v>
                </c:pt>
                <c:pt idx="20">
                  <c:v>-11561</c:v>
                </c:pt>
                <c:pt idx="21">
                  <c:v>-11559.5</c:v>
                </c:pt>
                <c:pt idx="22">
                  <c:v>-11490</c:v>
                </c:pt>
                <c:pt idx="23">
                  <c:v>-11251</c:v>
                </c:pt>
                <c:pt idx="24">
                  <c:v>-11229.5</c:v>
                </c:pt>
                <c:pt idx="25">
                  <c:v>-10924</c:v>
                </c:pt>
                <c:pt idx="26">
                  <c:v>-10911</c:v>
                </c:pt>
                <c:pt idx="27">
                  <c:v>-10735.5</c:v>
                </c:pt>
                <c:pt idx="28">
                  <c:v>-10614.5</c:v>
                </c:pt>
                <c:pt idx="29">
                  <c:v>-10431</c:v>
                </c:pt>
                <c:pt idx="30">
                  <c:v>-10417</c:v>
                </c:pt>
                <c:pt idx="31">
                  <c:v>-10411.5</c:v>
                </c:pt>
                <c:pt idx="32">
                  <c:v>-10397.5</c:v>
                </c:pt>
                <c:pt idx="33">
                  <c:v>-10377</c:v>
                </c:pt>
                <c:pt idx="34">
                  <c:v>-10369</c:v>
                </c:pt>
                <c:pt idx="35">
                  <c:v>-10236</c:v>
                </c:pt>
                <c:pt idx="36">
                  <c:v>-10235.5</c:v>
                </c:pt>
                <c:pt idx="37">
                  <c:v>-10235</c:v>
                </c:pt>
                <c:pt idx="38">
                  <c:v>-10214.5</c:v>
                </c:pt>
                <c:pt idx="39">
                  <c:v>-10079.5</c:v>
                </c:pt>
                <c:pt idx="40">
                  <c:v>-10018.5</c:v>
                </c:pt>
                <c:pt idx="41">
                  <c:v>-9910.5</c:v>
                </c:pt>
                <c:pt idx="42">
                  <c:v>-9855.5</c:v>
                </c:pt>
                <c:pt idx="43">
                  <c:v>-9791</c:v>
                </c:pt>
                <c:pt idx="44">
                  <c:v>-9629</c:v>
                </c:pt>
                <c:pt idx="45">
                  <c:v>-9572.5</c:v>
                </c:pt>
                <c:pt idx="46">
                  <c:v>-9227</c:v>
                </c:pt>
                <c:pt idx="47">
                  <c:v>-9107</c:v>
                </c:pt>
                <c:pt idx="48">
                  <c:v>-9047</c:v>
                </c:pt>
                <c:pt idx="49">
                  <c:v>-9024</c:v>
                </c:pt>
                <c:pt idx="50">
                  <c:v>-8918</c:v>
                </c:pt>
                <c:pt idx="51">
                  <c:v>-8917.5</c:v>
                </c:pt>
                <c:pt idx="52">
                  <c:v>-8890.5</c:v>
                </c:pt>
                <c:pt idx="53">
                  <c:v>-8849</c:v>
                </c:pt>
                <c:pt idx="54">
                  <c:v>-8701.5</c:v>
                </c:pt>
                <c:pt idx="55">
                  <c:v>-8687</c:v>
                </c:pt>
                <c:pt idx="56">
                  <c:v>-8539</c:v>
                </c:pt>
                <c:pt idx="57">
                  <c:v>-8532</c:v>
                </c:pt>
                <c:pt idx="58">
                  <c:v>-8411</c:v>
                </c:pt>
                <c:pt idx="59">
                  <c:v>-8368.5</c:v>
                </c:pt>
                <c:pt idx="60">
                  <c:v>-8368.5</c:v>
                </c:pt>
                <c:pt idx="61">
                  <c:v>-8296</c:v>
                </c:pt>
                <c:pt idx="62">
                  <c:v>-8228</c:v>
                </c:pt>
                <c:pt idx="63">
                  <c:v>-8228</c:v>
                </c:pt>
                <c:pt idx="64">
                  <c:v>-8227.5</c:v>
                </c:pt>
                <c:pt idx="65">
                  <c:v>-8227.5</c:v>
                </c:pt>
                <c:pt idx="66">
                  <c:v>-8227.5</c:v>
                </c:pt>
                <c:pt idx="67">
                  <c:v>-8227</c:v>
                </c:pt>
                <c:pt idx="68">
                  <c:v>-8227</c:v>
                </c:pt>
                <c:pt idx="69">
                  <c:v>-8215</c:v>
                </c:pt>
                <c:pt idx="70">
                  <c:v>-8215</c:v>
                </c:pt>
                <c:pt idx="71">
                  <c:v>-8207</c:v>
                </c:pt>
                <c:pt idx="72">
                  <c:v>-8187</c:v>
                </c:pt>
                <c:pt idx="73">
                  <c:v>-8187</c:v>
                </c:pt>
                <c:pt idx="74">
                  <c:v>-8173</c:v>
                </c:pt>
                <c:pt idx="75">
                  <c:v>-8173</c:v>
                </c:pt>
                <c:pt idx="76">
                  <c:v>-8173</c:v>
                </c:pt>
                <c:pt idx="77">
                  <c:v>-8159</c:v>
                </c:pt>
                <c:pt idx="78">
                  <c:v>-8159</c:v>
                </c:pt>
                <c:pt idx="79">
                  <c:v>-8159</c:v>
                </c:pt>
                <c:pt idx="80">
                  <c:v>-8063</c:v>
                </c:pt>
                <c:pt idx="81">
                  <c:v>-8044.5</c:v>
                </c:pt>
                <c:pt idx="82">
                  <c:v>-8038.5</c:v>
                </c:pt>
                <c:pt idx="83">
                  <c:v>-8038.5</c:v>
                </c:pt>
                <c:pt idx="84">
                  <c:v>-7996.5</c:v>
                </c:pt>
                <c:pt idx="85">
                  <c:v>-7896</c:v>
                </c:pt>
                <c:pt idx="86">
                  <c:v>-7890</c:v>
                </c:pt>
                <c:pt idx="87">
                  <c:v>-7869.5</c:v>
                </c:pt>
                <c:pt idx="88">
                  <c:v>-7869.5</c:v>
                </c:pt>
                <c:pt idx="89">
                  <c:v>-7680.5</c:v>
                </c:pt>
                <c:pt idx="90">
                  <c:v>-7645</c:v>
                </c:pt>
                <c:pt idx="91">
                  <c:v>-7544.5</c:v>
                </c:pt>
                <c:pt idx="92">
                  <c:v>-7524</c:v>
                </c:pt>
                <c:pt idx="93">
                  <c:v>-7510.5</c:v>
                </c:pt>
                <c:pt idx="94">
                  <c:v>-7462</c:v>
                </c:pt>
                <c:pt idx="95">
                  <c:v>-7399</c:v>
                </c:pt>
                <c:pt idx="96">
                  <c:v>-7389.5</c:v>
                </c:pt>
                <c:pt idx="97">
                  <c:v>-7336</c:v>
                </c:pt>
                <c:pt idx="98">
                  <c:v>-7260</c:v>
                </c:pt>
                <c:pt idx="99">
                  <c:v>-7181</c:v>
                </c:pt>
                <c:pt idx="100">
                  <c:v>-7040</c:v>
                </c:pt>
                <c:pt idx="101">
                  <c:v>-7032</c:v>
                </c:pt>
                <c:pt idx="102">
                  <c:v>-7013</c:v>
                </c:pt>
                <c:pt idx="103">
                  <c:v>-7013</c:v>
                </c:pt>
                <c:pt idx="104">
                  <c:v>-7005</c:v>
                </c:pt>
                <c:pt idx="105">
                  <c:v>-6983.5</c:v>
                </c:pt>
                <c:pt idx="106">
                  <c:v>-6982</c:v>
                </c:pt>
                <c:pt idx="107">
                  <c:v>-6969.5</c:v>
                </c:pt>
                <c:pt idx="108">
                  <c:v>-6963</c:v>
                </c:pt>
                <c:pt idx="109">
                  <c:v>-6822</c:v>
                </c:pt>
                <c:pt idx="110">
                  <c:v>-6810</c:v>
                </c:pt>
                <c:pt idx="111">
                  <c:v>-6794</c:v>
                </c:pt>
                <c:pt idx="112">
                  <c:v>-6667</c:v>
                </c:pt>
                <c:pt idx="113">
                  <c:v>-6641</c:v>
                </c:pt>
                <c:pt idx="114">
                  <c:v>-6519</c:v>
                </c:pt>
                <c:pt idx="115">
                  <c:v>-6519</c:v>
                </c:pt>
                <c:pt idx="116">
                  <c:v>-6362</c:v>
                </c:pt>
                <c:pt idx="117">
                  <c:v>-6343</c:v>
                </c:pt>
                <c:pt idx="118">
                  <c:v>-6343</c:v>
                </c:pt>
                <c:pt idx="119">
                  <c:v>-6203</c:v>
                </c:pt>
                <c:pt idx="120">
                  <c:v>-6190</c:v>
                </c:pt>
                <c:pt idx="121">
                  <c:v>-6189.5</c:v>
                </c:pt>
                <c:pt idx="122">
                  <c:v>-6189</c:v>
                </c:pt>
                <c:pt idx="123">
                  <c:v>-6188</c:v>
                </c:pt>
                <c:pt idx="124">
                  <c:v>-6187.5</c:v>
                </c:pt>
                <c:pt idx="125">
                  <c:v>-6185.5</c:v>
                </c:pt>
                <c:pt idx="126">
                  <c:v>-6174</c:v>
                </c:pt>
                <c:pt idx="127">
                  <c:v>-6124</c:v>
                </c:pt>
                <c:pt idx="128">
                  <c:v>-6118</c:v>
                </c:pt>
                <c:pt idx="129">
                  <c:v>-6097</c:v>
                </c:pt>
                <c:pt idx="130">
                  <c:v>-6019</c:v>
                </c:pt>
                <c:pt idx="131">
                  <c:v>-6012</c:v>
                </c:pt>
                <c:pt idx="132">
                  <c:v>-6005</c:v>
                </c:pt>
                <c:pt idx="133">
                  <c:v>-6005</c:v>
                </c:pt>
                <c:pt idx="134">
                  <c:v>-5999</c:v>
                </c:pt>
                <c:pt idx="135">
                  <c:v>-5998.5</c:v>
                </c:pt>
                <c:pt idx="136">
                  <c:v>-5998</c:v>
                </c:pt>
                <c:pt idx="137">
                  <c:v>-5997.5</c:v>
                </c:pt>
                <c:pt idx="138">
                  <c:v>-5978</c:v>
                </c:pt>
                <c:pt idx="139">
                  <c:v>-5858</c:v>
                </c:pt>
                <c:pt idx="140">
                  <c:v>-5857.5</c:v>
                </c:pt>
                <c:pt idx="141">
                  <c:v>-5845.5</c:v>
                </c:pt>
                <c:pt idx="142">
                  <c:v>-5844.5</c:v>
                </c:pt>
                <c:pt idx="143">
                  <c:v>-5844</c:v>
                </c:pt>
                <c:pt idx="144">
                  <c:v>-5820.5</c:v>
                </c:pt>
                <c:pt idx="145">
                  <c:v>-5820</c:v>
                </c:pt>
                <c:pt idx="146">
                  <c:v>-5787</c:v>
                </c:pt>
                <c:pt idx="147">
                  <c:v>-5720</c:v>
                </c:pt>
                <c:pt idx="148">
                  <c:v>-5675</c:v>
                </c:pt>
                <c:pt idx="149">
                  <c:v>-5668</c:v>
                </c:pt>
                <c:pt idx="150">
                  <c:v>-5660.5</c:v>
                </c:pt>
                <c:pt idx="151">
                  <c:v>-5655</c:v>
                </c:pt>
                <c:pt idx="152">
                  <c:v>-5644.5</c:v>
                </c:pt>
                <c:pt idx="153">
                  <c:v>-5569.5</c:v>
                </c:pt>
                <c:pt idx="154">
                  <c:v>-5489.5</c:v>
                </c:pt>
                <c:pt idx="155">
                  <c:v>-5978</c:v>
                </c:pt>
                <c:pt idx="156">
                  <c:v>-5489.5</c:v>
                </c:pt>
                <c:pt idx="157">
                  <c:v>-5469</c:v>
                </c:pt>
                <c:pt idx="158">
                  <c:v>-5468</c:v>
                </c:pt>
                <c:pt idx="159">
                  <c:v>-5429</c:v>
                </c:pt>
                <c:pt idx="160">
                  <c:v>-5427</c:v>
                </c:pt>
                <c:pt idx="161">
                  <c:v>-5347.5</c:v>
                </c:pt>
                <c:pt idx="162">
                  <c:v>-5329</c:v>
                </c:pt>
                <c:pt idx="163">
                  <c:v>-5327</c:v>
                </c:pt>
                <c:pt idx="164">
                  <c:v>-5280</c:v>
                </c:pt>
                <c:pt idx="165">
                  <c:v>-5274</c:v>
                </c:pt>
                <c:pt idx="166">
                  <c:v>-5186.5</c:v>
                </c:pt>
                <c:pt idx="167">
                  <c:v>-5125</c:v>
                </c:pt>
                <c:pt idx="168">
                  <c:v>-5117</c:v>
                </c:pt>
                <c:pt idx="169">
                  <c:v>-5105</c:v>
                </c:pt>
                <c:pt idx="170">
                  <c:v>-4988.5</c:v>
                </c:pt>
                <c:pt idx="171">
                  <c:v>-4812</c:v>
                </c:pt>
                <c:pt idx="172">
                  <c:v>-4808</c:v>
                </c:pt>
                <c:pt idx="173">
                  <c:v>-4765</c:v>
                </c:pt>
                <c:pt idx="174">
                  <c:v>-4757</c:v>
                </c:pt>
                <c:pt idx="175">
                  <c:v>-4636</c:v>
                </c:pt>
                <c:pt idx="176">
                  <c:v>-4624</c:v>
                </c:pt>
                <c:pt idx="177">
                  <c:v>-4624</c:v>
                </c:pt>
                <c:pt idx="178">
                  <c:v>-4476</c:v>
                </c:pt>
                <c:pt idx="179">
                  <c:v>-4455</c:v>
                </c:pt>
                <c:pt idx="180">
                  <c:v>-4286.5</c:v>
                </c:pt>
                <c:pt idx="181">
                  <c:v>-4272.5</c:v>
                </c:pt>
                <c:pt idx="182">
                  <c:v>-4190.5</c:v>
                </c:pt>
                <c:pt idx="183">
                  <c:v>-4174.5</c:v>
                </c:pt>
                <c:pt idx="184">
                  <c:v>-4160</c:v>
                </c:pt>
                <c:pt idx="185">
                  <c:v>-4090.5</c:v>
                </c:pt>
                <c:pt idx="186">
                  <c:v>-3968</c:v>
                </c:pt>
                <c:pt idx="187">
                  <c:v>-3901</c:v>
                </c:pt>
                <c:pt idx="188">
                  <c:v>-3805</c:v>
                </c:pt>
                <c:pt idx="189">
                  <c:v>-3788</c:v>
                </c:pt>
                <c:pt idx="190">
                  <c:v>-3785.5</c:v>
                </c:pt>
                <c:pt idx="191">
                  <c:v>-3779.5</c:v>
                </c:pt>
                <c:pt idx="192">
                  <c:v>-3683</c:v>
                </c:pt>
                <c:pt idx="193">
                  <c:v>-3612</c:v>
                </c:pt>
                <c:pt idx="194">
                  <c:v>-3585</c:v>
                </c:pt>
                <c:pt idx="195">
                  <c:v>-3585</c:v>
                </c:pt>
                <c:pt idx="196">
                  <c:v>-3584.5</c:v>
                </c:pt>
                <c:pt idx="197">
                  <c:v>-3583</c:v>
                </c:pt>
                <c:pt idx="198">
                  <c:v>-3557</c:v>
                </c:pt>
                <c:pt idx="199">
                  <c:v>-3556</c:v>
                </c:pt>
                <c:pt idx="200">
                  <c:v>-3527</c:v>
                </c:pt>
                <c:pt idx="201">
                  <c:v>-3442</c:v>
                </c:pt>
                <c:pt idx="202">
                  <c:v>-3253</c:v>
                </c:pt>
                <c:pt idx="203">
                  <c:v>-3237</c:v>
                </c:pt>
                <c:pt idx="204">
                  <c:v>-3209</c:v>
                </c:pt>
                <c:pt idx="205">
                  <c:v>-3180</c:v>
                </c:pt>
                <c:pt idx="206">
                  <c:v>-3168</c:v>
                </c:pt>
                <c:pt idx="207">
                  <c:v>-3168</c:v>
                </c:pt>
                <c:pt idx="208">
                  <c:v>-3119</c:v>
                </c:pt>
                <c:pt idx="209">
                  <c:v>-3099</c:v>
                </c:pt>
                <c:pt idx="210">
                  <c:v>-3098</c:v>
                </c:pt>
                <c:pt idx="211">
                  <c:v>-3098</c:v>
                </c:pt>
                <c:pt idx="212">
                  <c:v>-3097</c:v>
                </c:pt>
                <c:pt idx="213">
                  <c:v>-3073</c:v>
                </c:pt>
                <c:pt idx="214">
                  <c:v>-3072</c:v>
                </c:pt>
                <c:pt idx="215">
                  <c:v>-3070.5</c:v>
                </c:pt>
                <c:pt idx="216">
                  <c:v>-3050</c:v>
                </c:pt>
                <c:pt idx="217">
                  <c:v>-3049.5</c:v>
                </c:pt>
                <c:pt idx="218">
                  <c:v>-2978</c:v>
                </c:pt>
                <c:pt idx="219">
                  <c:v>-2977.5</c:v>
                </c:pt>
                <c:pt idx="220">
                  <c:v>-2964.5</c:v>
                </c:pt>
                <c:pt idx="221">
                  <c:v>-2964</c:v>
                </c:pt>
                <c:pt idx="222">
                  <c:v>-2963</c:v>
                </c:pt>
                <c:pt idx="223">
                  <c:v>-2950</c:v>
                </c:pt>
                <c:pt idx="224">
                  <c:v>-2949.5</c:v>
                </c:pt>
                <c:pt idx="225">
                  <c:v>-2949</c:v>
                </c:pt>
                <c:pt idx="226">
                  <c:v>-2937.5</c:v>
                </c:pt>
                <c:pt idx="227">
                  <c:v>-2881</c:v>
                </c:pt>
                <c:pt idx="228">
                  <c:v>-2880.5</c:v>
                </c:pt>
                <c:pt idx="229">
                  <c:v>-2633</c:v>
                </c:pt>
                <c:pt idx="230">
                  <c:v>-2603.5</c:v>
                </c:pt>
                <c:pt idx="231">
                  <c:v>-2590.5</c:v>
                </c:pt>
                <c:pt idx="232">
                  <c:v>-2590</c:v>
                </c:pt>
                <c:pt idx="233">
                  <c:v>-2428</c:v>
                </c:pt>
                <c:pt idx="234">
                  <c:v>-2330.5</c:v>
                </c:pt>
                <c:pt idx="235">
                  <c:v>-2330</c:v>
                </c:pt>
                <c:pt idx="236">
                  <c:v>-2302</c:v>
                </c:pt>
                <c:pt idx="237">
                  <c:v>-2190.5</c:v>
                </c:pt>
                <c:pt idx="238">
                  <c:v>-2168</c:v>
                </c:pt>
                <c:pt idx="239">
                  <c:v>-2121</c:v>
                </c:pt>
                <c:pt idx="240">
                  <c:v>-2084</c:v>
                </c:pt>
                <c:pt idx="241">
                  <c:v>-2083.5</c:v>
                </c:pt>
                <c:pt idx="242">
                  <c:v>-2069.5</c:v>
                </c:pt>
                <c:pt idx="243">
                  <c:v>-2041.5</c:v>
                </c:pt>
                <c:pt idx="244">
                  <c:v>-2029</c:v>
                </c:pt>
                <c:pt idx="245">
                  <c:v>-1914</c:v>
                </c:pt>
                <c:pt idx="246">
                  <c:v>-1900.5</c:v>
                </c:pt>
                <c:pt idx="247">
                  <c:v>-1831.5</c:v>
                </c:pt>
                <c:pt idx="248">
                  <c:v>-1787.5</c:v>
                </c:pt>
                <c:pt idx="249">
                  <c:v>-1752.5</c:v>
                </c:pt>
                <c:pt idx="250">
                  <c:v>-1739</c:v>
                </c:pt>
                <c:pt idx="251">
                  <c:v>-1724.5</c:v>
                </c:pt>
                <c:pt idx="252">
                  <c:v>-1655</c:v>
                </c:pt>
                <c:pt idx="253">
                  <c:v>-1393.5</c:v>
                </c:pt>
                <c:pt idx="254">
                  <c:v>-1393.5</c:v>
                </c:pt>
                <c:pt idx="255">
                  <c:v>-1392.5</c:v>
                </c:pt>
                <c:pt idx="256">
                  <c:v>-1380.5</c:v>
                </c:pt>
                <c:pt idx="257">
                  <c:v>-1380</c:v>
                </c:pt>
                <c:pt idx="258">
                  <c:v>-1380</c:v>
                </c:pt>
                <c:pt idx="259">
                  <c:v>-1338.5</c:v>
                </c:pt>
                <c:pt idx="260">
                  <c:v>-1296</c:v>
                </c:pt>
                <c:pt idx="261">
                  <c:v>-1252</c:v>
                </c:pt>
                <c:pt idx="262">
                  <c:v>-1224.5</c:v>
                </c:pt>
                <c:pt idx="263">
                  <c:v>-1224</c:v>
                </c:pt>
                <c:pt idx="264">
                  <c:v>-1198</c:v>
                </c:pt>
                <c:pt idx="265">
                  <c:v>-1197.5</c:v>
                </c:pt>
                <c:pt idx="266">
                  <c:v>-1091</c:v>
                </c:pt>
                <c:pt idx="267">
                  <c:v>-1077</c:v>
                </c:pt>
                <c:pt idx="268">
                  <c:v>-1049</c:v>
                </c:pt>
                <c:pt idx="269">
                  <c:v>-1007</c:v>
                </c:pt>
                <c:pt idx="270">
                  <c:v>-817.5</c:v>
                </c:pt>
                <c:pt idx="271">
                  <c:v>-789.5</c:v>
                </c:pt>
                <c:pt idx="272">
                  <c:v>-731</c:v>
                </c:pt>
                <c:pt idx="273">
                  <c:v>-724.5</c:v>
                </c:pt>
                <c:pt idx="274">
                  <c:v>-690</c:v>
                </c:pt>
                <c:pt idx="275">
                  <c:v>-556</c:v>
                </c:pt>
                <c:pt idx="276">
                  <c:v>-535.5</c:v>
                </c:pt>
                <c:pt idx="277">
                  <c:v>-535</c:v>
                </c:pt>
                <c:pt idx="278">
                  <c:v>-506.5</c:v>
                </c:pt>
                <c:pt idx="279">
                  <c:v>-393.5</c:v>
                </c:pt>
                <c:pt idx="280">
                  <c:v>-387</c:v>
                </c:pt>
                <c:pt idx="281">
                  <c:v>-386.5</c:v>
                </c:pt>
                <c:pt idx="282">
                  <c:v>-373</c:v>
                </c:pt>
                <c:pt idx="283">
                  <c:v>-359</c:v>
                </c:pt>
                <c:pt idx="284">
                  <c:v>-203.5</c:v>
                </c:pt>
                <c:pt idx="285">
                  <c:v>-191.5</c:v>
                </c:pt>
                <c:pt idx="286">
                  <c:v>-191</c:v>
                </c:pt>
                <c:pt idx="287">
                  <c:v>-190</c:v>
                </c:pt>
                <c:pt idx="288">
                  <c:v>-75</c:v>
                </c:pt>
                <c:pt idx="289">
                  <c:v>-41.5</c:v>
                </c:pt>
                <c:pt idx="290">
                  <c:v>-36</c:v>
                </c:pt>
                <c:pt idx="291">
                  <c:v>0</c:v>
                </c:pt>
                <c:pt idx="292">
                  <c:v>12.5</c:v>
                </c:pt>
                <c:pt idx="293">
                  <c:v>168</c:v>
                </c:pt>
                <c:pt idx="294">
                  <c:v>1683</c:v>
                </c:pt>
                <c:pt idx="295">
                  <c:v>1858</c:v>
                </c:pt>
                <c:pt idx="296">
                  <c:v>1858.5</c:v>
                </c:pt>
                <c:pt idx="297">
                  <c:v>2210</c:v>
                </c:pt>
                <c:pt idx="298">
                  <c:v>2210</c:v>
                </c:pt>
                <c:pt idx="299">
                  <c:v>2216</c:v>
                </c:pt>
                <c:pt idx="300">
                  <c:v>2358</c:v>
                </c:pt>
                <c:pt idx="301">
                  <c:v>2358.5</c:v>
                </c:pt>
                <c:pt idx="302">
                  <c:v>5274</c:v>
                </c:pt>
                <c:pt idx="303">
                  <c:v>5489.5</c:v>
                </c:pt>
                <c:pt idx="304">
                  <c:v>5670</c:v>
                </c:pt>
                <c:pt idx="305">
                  <c:v>5933</c:v>
                </c:pt>
                <c:pt idx="306">
                  <c:v>5934</c:v>
                </c:pt>
                <c:pt idx="307">
                  <c:v>5934</c:v>
                </c:pt>
                <c:pt idx="308">
                  <c:v>5957</c:v>
                </c:pt>
                <c:pt idx="309">
                  <c:v>5961.5</c:v>
                </c:pt>
                <c:pt idx="310">
                  <c:v>5990</c:v>
                </c:pt>
                <c:pt idx="311">
                  <c:v>5990.5</c:v>
                </c:pt>
                <c:pt idx="312">
                  <c:v>6089</c:v>
                </c:pt>
                <c:pt idx="313">
                  <c:v>6109.5</c:v>
                </c:pt>
                <c:pt idx="314">
                  <c:v>6110</c:v>
                </c:pt>
                <c:pt idx="315">
                  <c:v>6110.5</c:v>
                </c:pt>
                <c:pt idx="316">
                  <c:v>6137</c:v>
                </c:pt>
                <c:pt idx="317">
                  <c:v>6137</c:v>
                </c:pt>
                <c:pt idx="318">
                  <c:v>6279.5</c:v>
                </c:pt>
                <c:pt idx="319">
                  <c:v>6427</c:v>
                </c:pt>
                <c:pt idx="320">
                  <c:v>6635</c:v>
                </c:pt>
                <c:pt idx="321">
                  <c:v>6646.5</c:v>
                </c:pt>
                <c:pt idx="322">
                  <c:v>6757</c:v>
                </c:pt>
                <c:pt idx="323">
                  <c:v>6757</c:v>
                </c:pt>
                <c:pt idx="324">
                  <c:v>6805.5</c:v>
                </c:pt>
                <c:pt idx="325">
                  <c:v>6947.5</c:v>
                </c:pt>
                <c:pt idx="326">
                  <c:v>6961</c:v>
                </c:pt>
                <c:pt idx="327">
                  <c:v>6961</c:v>
                </c:pt>
                <c:pt idx="328">
                  <c:v>6961</c:v>
                </c:pt>
                <c:pt idx="329">
                  <c:v>7151</c:v>
                </c:pt>
                <c:pt idx="330">
                  <c:v>7152</c:v>
                </c:pt>
                <c:pt idx="331">
                  <c:v>7264</c:v>
                </c:pt>
                <c:pt idx="332">
                  <c:v>7355</c:v>
                </c:pt>
              </c:numCache>
            </c:numRef>
          </c:xVal>
          <c:yVal>
            <c:numRef>
              <c:f>A!$M$21:$M$996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8A9-4D6C-9669-8988F957C8D4}"/>
            </c:ext>
          </c:extLst>
        </c:ser>
        <c:ser>
          <c:idx val="6"/>
          <c:order val="6"/>
          <c:tx>
            <c:strRef>
              <c:f>A!$N$20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0.03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2.4E-2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1.9E-2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2.5999999999999999E-2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1.2999999999999999E-2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1.4E-2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1.4E-2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0.02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0.01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1.2999999999999999E-2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0</c:v>
                  </c:pt>
                  <c:pt idx="156">
                    <c:v>0</c:v>
                  </c:pt>
                  <c:pt idx="157">
                    <c:v>0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0</c:v>
                  </c:pt>
                  <c:pt idx="163">
                    <c:v>0</c:v>
                  </c:pt>
                  <c:pt idx="164">
                    <c:v>0</c:v>
                  </c:pt>
                  <c:pt idx="165">
                    <c:v>1.7999999999999999E-2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0</c:v>
                  </c:pt>
                  <c:pt idx="173">
                    <c:v>0</c:v>
                  </c:pt>
                  <c:pt idx="174">
                    <c:v>0</c:v>
                  </c:pt>
                  <c:pt idx="175">
                    <c:v>0</c:v>
                  </c:pt>
                  <c:pt idx="176">
                    <c:v>0</c:v>
                  </c:pt>
                  <c:pt idx="177">
                    <c:v>0</c:v>
                  </c:pt>
                  <c:pt idx="178">
                    <c:v>0</c:v>
                  </c:pt>
                  <c:pt idx="179">
                    <c:v>2.1999999999999999E-2</c:v>
                  </c:pt>
                  <c:pt idx="180">
                    <c:v>0</c:v>
                  </c:pt>
                  <c:pt idx="181">
                    <c:v>0</c:v>
                  </c:pt>
                  <c:pt idx="182">
                    <c:v>0</c:v>
                  </c:pt>
                  <c:pt idx="183">
                    <c:v>0</c:v>
                  </c:pt>
                  <c:pt idx="184">
                    <c:v>0</c:v>
                  </c:pt>
                  <c:pt idx="185">
                    <c:v>0</c:v>
                  </c:pt>
                  <c:pt idx="186">
                    <c:v>0</c:v>
                  </c:pt>
                  <c:pt idx="187">
                    <c:v>0</c:v>
                  </c:pt>
                  <c:pt idx="188">
                    <c:v>0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0</c:v>
                  </c:pt>
                  <c:pt idx="192">
                    <c:v>1.7999999999999999E-2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0</c:v>
                  </c:pt>
                  <c:pt idx="197">
                    <c:v>0</c:v>
                  </c:pt>
                  <c:pt idx="198">
                    <c:v>0</c:v>
                  </c:pt>
                  <c:pt idx="199">
                    <c:v>0</c:v>
                  </c:pt>
                  <c:pt idx="200">
                    <c:v>0</c:v>
                  </c:pt>
                  <c:pt idx="201">
                    <c:v>0</c:v>
                  </c:pt>
                  <c:pt idx="202">
                    <c:v>0</c:v>
                  </c:pt>
                  <c:pt idx="203">
                    <c:v>0</c:v>
                  </c:pt>
                  <c:pt idx="204">
                    <c:v>0</c:v>
                  </c:pt>
                  <c:pt idx="205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09">
                    <c:v>0</c:v>
                  </c:pt>
                  <c:pt idx="210">
                    <c:v>0</c:v>
                  </c:pt>
                  <c:pt idx="211">
                    <c:v>0</c:v>
                  </c:pt>
                  <c:pt idx="212">
                    <c:v>0</c:v>
                  </c:pt>
                  <c:pt idx="213">
                    <c:v>1.2999999999999999E-2</c:v>
                  </c:pt>
                  <c:pt idx="214">
                    <c:v>0</c:v>
                  </c:pt>
                  <c:pt idx="215">
                    <c:v>0</c:v>
                  </c:pt>
                  <c:pt idx="216">
                    <c:v>0</c:v>
                  </c:pt>
                  <c:pt idx="217">
                    <c:v>0</c:v>
                  </c:pt>
                  <c:pt idx="218">
                    <c:v>0</c:v>
                  </c:pt>
                  <c:pt idx="219">
                    <c:v>0</c:v>
                  </c:pt>
                  <c:pt idx="220">
                    <c:v>0</c:v>
                  </c:pt>
                  <c:pt idx="221">
                    <c:v>0</c:v>
                  </c:pt>
                  <c:pt idx="222">
                    <c:v>0</c:v>
                  </c:pt>
                  <c:pt idx="223">
                    <c:v>0</c:v>
                  </c:pt>
                  <c:pt idx="224">
                    <c:v>0</c:v>
                  </c:pt>
                  <c:pt idx="225">
                    <c:v>0</c:v>
                  </c:pt>
                  <c:pt idx="226">
                    <c:v>0</c:v>
                  </c:pt>
                  <c:pt idx="229">
                    <c:v>0</c:v>
                  </c:pt>
                  <c:pt idx="230">
                    <c:v>0</c:v>
                  </c:pt>
                  <c:pt idx="231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7">
                    <c:v>0</c:v>
                  </c:pt>
                  <c:pt idx="238">
                    <c:v>0</c:v>
                  </c:pt>
                  <c:pt idx="239">
                    <c:v>8.9999999999999993E-3</c:v>
                  </c:pt>
                  <c:pt idx="240">
                    <c:v>0</c:v>
                  </c:pt>
                  <c:pt idx="241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8">
                    <c:v>0</c:v>
                  </c:pt>
                  <c:pt idx="249">
                    <c:v>0</c:v>
                  </c:pt>
                  <c:pt idx="250">
                    <c:v>0</c:v>
                  </c:pt>
                  <c:pt idx="251">
                    <c:v>0</c:v>
                  </c:pt>
                  <c:pt idx="252">
                    <c:v>0</c:v>
                  </c:pt>
                  <c:pt idx="253">
                    <c:v>0</c:v>
                  </c:pt>
                  <c:pt idx="254">
                    <c:v>0</c:v>
                  </c:pt>
                  <c:pt idx="255">
                    <c:v>0</c:v>
                  </c:pt>
                  <c:pt idx="256">
                    <c:v>0</c:v>
                  </c:pt>
                  <c:pt idx="257">
                    <c:v>0</c:v>
                  </c:pt>
                  <c:pt idx="258">
                    <c:v>0</c:v>
                  </c:pt>
                  <c:pt idx="259">
                    <c:v>0</c:v>
                  </c:pt>
                  <c:pt idx="260">
                    <c:v>0</c:v>
                  </c:pt>
                  <c:pt idx="261">
                    <c:v>8.9999999999999993E-3</c:v>
                  </c:pt>
                  <c:pt idx="262">
                    <c:v>0</c:v>
                  </c:pt>
                  <c:pt idx="263">
                    <c:v>0</c:v>
                  </c:pt>
                  <c:pt idx="264">
                    <c:v>0</c:v>
                  </c:pt>
                  <c:pt idx="265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68">
                    <c:v>0</c:v>
                  </c:pt>
                  <c:pt idx="269">
                    <c:v>0</c:v>
                  </c:pt>
                  <c:pt idx="270">
                    <c:v>0</c:v>
                  </c:pt>
                  <c:pt idx="271">
                    <c:v>0</c:v>
                  </c:pt>
                  <c:pt idx="272">
                    <c:v>0</c:v>
                  </c:pt>
                  <c:pt idx="273">
                    <c:v>0</c:v>
                  </c:pt>
                  <c:pt idx="274">
                    <c:v>0</c:v>
                  </c:pt>
                  <c:pt idx="275">
                    <c:v>1.0999999999999999E-2</c:v>
                  </c:pt>
                  <c:pt idx="276">
                    <c:v>0</c:v>
                  </c:pt>
                  <c:pt idx="277">
                    <c:v>0</c:v>
                  </c:pt>
                  <c:pt idx="278">
                    <c:v>0</c:v>
                  </c:pt>
                  <c:pt idx="279">
                    <c:v>0</c:v>
                  </c:pt>
                  <c:pt idx="280">
                    <c:v>0</c:v>
                  </c:pt>
                  <c:pt idx="281">
                    <c:v>0</c:v>
                  </c:pt>
                  <c:pt idx="282">
                    <c:v>0</c:v>
                  </c:pt>
                  <c:pt idx="283">
                    <c:v>0</c:v>
                  </c:pt>
                  <c:pt idx="284">
                    <c:v>0</c:v>
                  </c:pt>
                  <c:pt idx="285">
                    <c:v>0</c:v>
                  </c:pt>
                  <c:pt idx="286">
                    <c:v>0</c:v>
                  </c:pt>
                  <c:pt idx="287">
                    <c:v>0</c:v>
                  </c:pt>
                  <c:pt idx="288">
                    <c:v>1.7999999999999999E-2</c:v>
                  </c:pt>
                  <c:pt idx="289">
                    <c:v>0</c:v>
                  </c:pt>
                  <c:pt idx="290">
                    <c:v>0</c:v>
                  </c:pt>
                  <c:pt idx="291">
                    <c:v>0</c:v>
                  </c:pt>
                  <c:pt idx="292">
                    <c:v>0</c:v>
                  </c:pt>
                  <c:pt idx="293">
                    <c:v>0</c:v>
                  </c:pt>
                  <c:pt idx="295">
                    <c:v>0</c:v>
                  </c:pt>
                  <c:pt idx="297">
                    <c:v>2.5000000000000001E-3</c:v>
                  </c:pt>
                  <c:pt idx="298">
                    <c:v>0</c:v>
                  </c:pt>
                  <c:pt idx="299">
                    <c:v>2.5000000000000001E-3</c:v>
                  </c:pt>
                  <c:pt idx="300">
                    <c:v>1.5E-3</c:v>
                  </c:pt>
                  <c:pt idx="301">
                    <c:v>1E-3</c:v>
                  </c:pt>
                  <c:pt idx="302">
                    <c:v>1E-4</c:v>
                  </c:pt>
                  <c:pt idx="303">
                    <c:v>1.1999999999999999E-3</c:v>
                  </c:pt>
                  <c:pt idx="304">
                    <c:v>4.0000000000000002E-4</c:v>
                  </c:pt>
                  <c:pt idx="305">
                    <c:v>0</c:v>
                  </c:pt>
                  <c:pt idx="306">
                    <c:v>0</c:v>
                  </c:pt>
                  <c:pt idx="307">
                    <c:v>1E-4</c:v>
                  </c:pt>
                  <c:pt idx="308">
                    <c:v>6.9999999999999999E-4</c:v>
                  </c:pt>
                  <c:pt idx="309">
                    <c:v>0</c:v>
                  </c:pt>
                  <c:pt idx="310">
                    <c:v>1E-3</c:v>
                  </c:pt>
                  <c:pt idx="311">
                    <c:v>4.1999999999999997E-3</c:v>
                  </c:pt>
                  <c:pt idx="312">
                    <c:v>2.9999999999999997E-4</c:v>
                  </c:pt>
                  <c:pt idx="313">
                    <c:v>0</c:v>
                  </c:pt>
                  <c:pt idx="314">
                    <c:v>1E-4</c:v>
                  </c:pt>
                  <c:pt idx="315">
                    <c:v>2.0000000000000001E-4</c:v>
                  </c:pt>
                  <c:pt idx="316">
                    <c:v>4.0000000000000002E-4</c:v>
                  </c:pt>
                  <c:pt idx="317">
                    <c:v>2.9999999999999997E-4</c:v>
                  </c:pt>
                  <c:pt idx="318">
                    <c:v>2.8E-3</c:v>
                  </c:pt>
                  <c:pt idx="319">
                    <c:v>1.04E-2</c:v>
                  </c:pt>
                  <c:pt idx="320">
                    <c:v>0</c:v>
                  </c:pt>
                  <c:pt idx="321">
                    <c:v>5.0000000000000001E-4</c:v>
                  </c:pt>
                  <c:pt idx="322">
                    <c:v>5.9999999999999995E-4</c:v>
                  </c:pt>
                  <c:pt idx="323">
                    <c:v>5.0000000000000001E-4</c:v>
                  </c:pt>
                  <c:pt idx="324">
                    <c:v>5.9999999999999995E-4</c:v>
                  </c:pt>
                  <c:pt idx="325">
                    <c:v>5.3E-3</c:v>
                  </c:pt>
                  <c:pt idx="326">
                    <c:v>4.0000000000000002E-4</c:v>
                  </c:pt>
                  <c:pt idx="327">
                    <c:v>5.9999999999999995E-4</c:v>
                  </c:pt>
                  <c:pt idx="328">
                    <c:v>4.0000000000000002E-4</c:v>
                  </c:pt>
                  <c:pt idx="329">
                    <c:v>3.7000000000000002E-3</c:v>
                  </c:pt>
                  <c:pt idx="330">
                    <c:v>8.3000000000000001E-3</c:v>
                  </c:pt>
                  <c:pt idx="331">
                    <c:v>2.0000000000000001E-4</c:v>
                  </c:pt>
                  <c:pt idx="332">
                    <c:v>2.0000000000000001E-4</c:v>
                  </c:pt>
                </c:numCache>
              </c:numRef>
            </c:plus>
            <c:minus>
              <c:numRef>
                <c:f>A!$D$21:$D$996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0.03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2.4E-2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1.9E-2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2.5999999999999999E-2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1.2999999999999999E-2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1.4E-2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1.4E-2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0.02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0.01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1.2999999999999999E-2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0</c:v>
                  </c:pt>
                  <c:pt idx="156">
                    <c:v>0</c:v>
                  </c:pt>
                  <c:pt idx="157">
                    <c:v>0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0</c:v>
                  </c:pt>
                  <c:pt idx="163">
                    <c:v>0</c:v>
                  </c:pt>
                  <c:pt idx="164">
                    <c:v>0</c:v>
                  </c:pt>
                  <c:pt idx="165">
                    <c:v>1.7999999999999999E-2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0</c:v>
                  </c:pt>
                  <c:pt idx="173">
                    <c:v>0</c:v>
                  </c:pt>
                  <c:pt idx="174">
                    <c:v>0</c:v>
                  </c:pt>
                  <c:pt idx="175">
                    <c:v>0</c:v>
                  </c:pt>
                  <c:pt idx="176">
                    <c:v>0</c:v>
                  </c:pt>
                  <c:pt idx="177">
                    <c:v>0</c:v>
                  </c:pt>
                  <c:pt idx="178">
                    <c:v>0</c:v>
                  </c:pt>
                  <c:pt idx="179">
                    <c:v>2.1999999999999999E-2</c:v>
                  </c:pt>
                  <c:pt idx="180">
                    <c:v>0</c:v>
                  </c:pt>
                  <c:pt idx="181">
                    <c:v>0</c:v>
                  </c:pt>
                  <c:pt idx="182">
                    <c:v>0</c:v>
                  </c:pt>
                  <c:pt idx="183">
                    <c:v>0</c:v>
                  </c:pt>
                  <c:pt idx="184">
                    <c:v>0</c:v>
                  </c:pt>
                  <c:pt idx="185">
                    <c:v>0</c:v>
                  </c:pt>
                  <c:pt idx="186">
                    <c:v>0</c:v>
                  </c:pt>
                  <c:pt idx="187">
                    <c:v>0</c:v>
                  </c:pt>
                  <c:pt idx="188">
                    <c:v>0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0</c:v>
                  </c:pt>
                  <c:pt idx="192">
                    <c:v>1.7999999999999999E-2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0</c:v>
                  </c:pt>
                  <c:pt idx="197">
                    <c:v>0</c:v>
                  </c:pt>
                  <c:pt idx="198">
                    <c:v>0</c:v>
                  </c:pt>
                  <c:pt idx="199">
                    <c:v>0</c:v>
                  </c:pt>
                  <c:pt idx="200">
                    <c:v>0</c:v>
                  </c:pt>
                  <c:pt idx="201">
                    <c:v>0</c:v>
                  </c:pt>
                  <c:pt idx="202">
                    <c:v>0</c:v>
                  </c:pt>
                  <c:pt idx="203">
                    <c:v>0</c:v>
                  </c:pt>
                  <c:pt idx="204">
                    <c:v>0</c:v>
                  </c:pt>
                  <c:pt idx="205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09">
                    <c:v>0</c:v>
                  </c:pt>
                  <c:pt idx="210">
                    <c:v>0</c:v>
                  </c:pt>
                  <c:pt idx="211">
                    <c:v>0</c:v>
                  </c:pt>
                  <c:pt idx="212">
                    <c:v>0</c:v>
                  </c:pt>
                  <c:pt idx="213">
                    <c:v>1.2999999999999999E-2</c:v>
                  </c:pt>
                  <c:pt idx="214">
                    <c:v>0</c:v>
                  </c:pt>
                  <c:pt idx="215">
                    <c:v>0</c:v>
                  </c:pt>
                  <c:pt idx="216">
                    <c:v>0</c:v>
                  </c:pt>
                  <c:pt idx="217">
                    <c:v>0</c:v>
                  </c:pt>
                  <c:pt idx="218">
                    <c:v>0</c:v>
                  </c:pt>
                  <c:pt idx="219">
                    <c:v>0</c:v>
                  </c:pt>
                  <c:pt idx="220">
                    <c:v>0</c:v>
                  </c:pt>
                  <c:pt idx="221">
                    <c:v>0</c:v>
                  </c:pt>
                  <c:pt idx="222">
                    <c:v>0</c:v>
                  </c:pt>
                  <c:pt idx="223">
                    <c:v>0</c:v>
                  </c:pt>
                  <c:pt idx="224">
                    <c:v>0</c:v>
                  </c:pt>
                  <c:pt idx="225">
                    <c:v>0</c:v>
                  </c:pt>
                  <c:pt idx="226">
                    <c:v>0</c:v>
                  </c:pt>
                  <c:pt idx="229">
                    <c:v>0</c:v>
                  </c:pt>
                  <c:pt idx="230">
                    <c:v>0</c:v>
                  </c:pt>
                  <c:pt idx="231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7">
                    <c:v>0</c:v>
                  </c:pt>
                  <c:pt idx="238">
                    <c:v>0</c:v>
                  </c:pt>
                  <c:pt idx="239">
                    <c:v>8.9999999999999993E-3</c:v>
                  </c:pt>
                  <c:pt idx="240">
                    <c:v>0</c:v>
                  </c:pt>
                  <c:pt idx="241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8">
                    <c:v>0</c:v>
                  </c:pt>
                  <c:pt idx="249">
                    <c:v>0</c:v>
                  </c:pt>
                  <c:pt idx="250">
                    <c:v>0</c:v>
                  </c:pt>
                  <c:pt idx="251">
                    <c:v>0</c:v>
                  </c:pt>
                  <c:pt idx="252">
                    <c:v>0</c:v>
                  </c:pt>
                  <c:pt idx="253">
                    <c:v>0</c:v>
                  </c:pt>
                  <c:pt idx="254">
                    <c:v>0</c:v>
                  </c:pt>
                  <c:pt idx="255">
                    <c:v>0</c:v>
                  </c:pt>
                  <c:pt idx="256">
                    <c:v>0</c:v>
                  </c:pt>
                  <c:pt idx="257">
                    <c:v>0</c:v>
                  </c:pt>
                  <c:pt idx="258">
                    <c:v>0</c:v>
                  </c:pt>
                  <c:pt idx="259">
                    <c:v>0</c:v>
                  </c:pt>
                  <c:pt idx="260">
                    <c:v>0</c:v>
                  </c:pt>
                  <c:pt idx="261">
                    <c:v>8.9999999999999993E-3</c:v>
                  </c:pt>
                  <c:pt idx="262">
                    <c:v>0</c:v>
                  </c:pt>
                  <c:pt idx="263">
                    <c:v>0</c:v>
                  </c:pt>
                  <c:pt idx="264">
                    <c:v>0</c:v>
                  </c:pt>
                  <c:pt idx="265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68">
                    <c:v>0</c:v>
                  </c:pt>
                  <c:pt idx="269">
                    <c:v>0</c:v>
                  </c:pt>
                  <c:pt idx="270">
                    <c:v>0</c:v>
                  </c:pt>
                  <c:pt idx="271">
                    <c:v>0</c:v>
                  </c:pt>
                  <c:pt idx="272">
                    <c:v>0</c:v>
                  </c:pt>
                  <c:pt idx="273">
                    <c:v>0</c:v>
                  </c:pt>
                  <c:pt idx="274">
                    <c:v>0</c:v>
                  </c:pt>
                  <c:pt idx="275">
                    <c:v>1.0999999999999999E-2</c:v>
                  </c:pt>
                  <c:pt idx="276">
                    <c:v>0</c:v>
                  </c:pt>
                  <c:pt idx="277">
                    <c:v>0</c:v>
                  </c:pt>
                  <c:pt idx="278">
                    <c:v>0</c:v>
                  </c:pt>
                  <c:pt idx="279">
                    <c:v>0</c:v>
                  </c:pt>
                  <c:pt idx="280">
                    <c:v>0</c:v>
                  </c:pt>
                  <c:pt idx="281">
                    <c:v>0</c:v>
                  </c:pt>
                  <c:pt idx="282">
                    <c:v>0</c:v>
                  </c:pt>
                  <c:pt idx="283">
                    <c:v>0</c:v>
                  </c:pt>
                  <c:pt idx="284">
                    <c:v>0</c:v>
                  </c:pt>
                  <c:pt idx="285">
                    <c:v>0</c:v>
                  </c:pt>
                  <c:pt idx="286">
                    <c:v>0</c:v>
                  </c:pt>
                  <c:pt idx="287">
                    <c:v>0</c:v>
                  </c:pt>
                  <c:pt idx="288">
                    <c:v>1.7999999999999999E-2</c:v>
                  </c:pt>
                  <c:pt idx="289">
                    <c:v>0</c:v>
                  </c:pt>
                  <c:pt idx="290">
                    <c:v>0</c:v>
                  </c:pt>
                  <c:pt idx="291">
                    <c:v>0</c:v>
                  </c:pt>
                  <c:pt idx="292">
                    <c:v>0</c:v>
                  </c:pt>
                  <c:pt idx="293">
                    <c:v>0</c:v>
                  </c:pt>
                  <c:pt idx="295">
                    <c:v>0</c:v>
                  </c:pt>
                  <c:pt idx="297">
                    <c:v>2.5000000000000001E-3</c:v>
                  </c:pt>
                  <c:pt idx="298">
                    <c:v>0</c:v>
                  </c:pt>
                  <c:pt idx="299">
                    <c:v>2.5000000000000001E-3</c:v>
                  </c:pt>
                  <c:pt idx="300">
                    <c:v>1.5E-3</c:v>
                  </c:pt>
                  <c:pt idx="301">
                    <c:v>1E-3</c:v>
                  </c:pt>
                  <c:pt idx="302">
                    <c:v>1E-4</c:v>
                  </c:pt>
                  <c:pt idx="303">
                    <c:v>1.1999999999999999E-3</c:v>
                  </c:pt>
                  <c:pt idx="304">
                    <c:v>4.0000000000000002E-4</c:v>
                  </c:pt>
                  <c:pt idx="305">
                    <c:v>0</c:v>
                  </c:pt>
                  <c:pt idx="306">
                    <c:v>0</c:v>
                  </c:pt>
                  <c:pt idx="307">
                    <c:v>1E-4</c:v>
                  </c:pt>
                  <c:pt idx="308">
                    <c:v>6.9999999999999999E-4</c:v>
                  </c:pt>
                  <c:pt idx="309">
                    <c:v>0</c:v>
                  </c:pt>
                  <c:pt idx="310">
                    <c:v>1E-3</c:v>
                  </c:pt>
                  <c:pt idx="311">
                    <c:v>4.1999999999999997E-3</c:v>
                  </c:pt>
                  <c:pt idx="312">
                    <c:v>2.9999999999999997E-4</c:v>
                  </c:pt>
                  <c:pt idx="313">
                    <c:v>0</c:v>
                  </c:pt>
                  <c:pt idx="314">
                    <c:v>1E-4</c:v>
                  </c:pt>
                  <c:pt idx="315">
                    <c:v>2.0000000000000001E-4</c:v>
                  </c:pt>
                  <c:pt idx="316">
                    <c:v>4.0000000000000002E-4</c:v>
                  </c:pt>
                  <c:pt idx="317">
                    <c:v>2.9999999999999997E-4</c:v>
                  </c:pt>
                  <c:pt idx="318">
                    <c:v>2.8E-3</c:v>
                  </c:pt>
                  <c:pt idx="319">
                    <c:v>1.04E-2</c:v>
                  </c:pt>
                  <c:pt idx="320">
                    <c:v>0</c:v>
                  </c:pt>
                  <c:pt idx="321">
                    <c:v>5.0000000000000001E-4</c:v>
                  </c:pt>
                  <c:pt idx="322">
                    <c:v>5.9999999999999995E-4</c:v>
                  </c:pt>
                  <c:pt idx="323">
                    <c:v>5.0000000000000001E-4</c:v>
                  </c:pt>
                  <c:pt idx="324">
                    <c:v>5.9999999999999995E-4</c:v>
                  </c:pt>
                  <c:pt idx="325">
                    <c:v>5.3E-3</c:v>
                  </c:pt>
                  <c:pt idx="326">
                    <c:v>4.0000000000000002E-4</c:v>
                  </c:pt>
                  <c:pt idx="327">
                    <c:v>5.9999999999999995E-4</c:v>
                  </c:pt>
                  <c:pt idx="328">
                    <c:v>4.0000000000000002E-4</c:v>
                  </c:pt>
                  <c:pt idx="329">
                    <c:v>3.7000000000000002E-3</c:v>
                  </c:pt>
                  <c:pt idx="330">
                    <c:v>8.3000000000000001E-3</c:v>
                  </c:pt>
                  <c:pt idx="331">
                    <c:v>2.0000000000000001E-4</c:v>
                  </c:pt>
                  <c:pt idx="33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A!$F$21:$F$996</c:f>
              <c:numCache>
                <c:formatCode>General</c:formatCode>
                <c:ptCount val="976"/>
                <c:pt idx="0">
                  <c:v>-12419</c:v>
                </c:pt>
                <c:pt idx="1">
                  <c:v>-12283</c:v>
                </c:pt>
                <c:pt idx="2">
                  <c:v>-12270.5</c:v>
                </c:pt>
                <c:pt idx="3">
                  <c:v>-12257</c:v>
                </c:pt>
                <c:pt idx="4">
                  <c:v>-12166</c:v>
                </c:pt>
                <c:pt idx="5">
                  <c:v>-12148</c:v>
                </c:pt>
                <c:pt idx="6">
                  <c:v>-12094.5</c:v>
                </c:pt>
                <c:pt idx="7">
                  <c:v>-11932.5</c:v>
                </c:pt>
                <c:pt idx="8">
                  <c:v>-11928</c:v>
                </c:pt>
                <c:pt idx="9">
                  <c:v>-11735</c:v>
                </c:pt>
                <c:pt idx="10">
                  <c:v>-11728</c:v>
                </c:pt>
                <c:pt idx="11">
                  <c:v>-11662.5</c:v>
                </c:pt>
                <c:pt idx="12">
                  <c:v>-11645</c:v>
                </c:pt>
                <c:pt idx="13">
                  <c:v>-11645</c:v>
                </c:pt>
                <c:pt idx="14">
                  <c:v>-11635.5</c:v>
                </c:pt>
                <c:pt idx="15">
                  <c:v>-11629</c:v>
                </c:pt>
                <c:pt idx="16">
                  <c:v>-11615.5</c:v>
                </c:pt>
                <c:pt idx="17">
                  <c:v>-11594.5</c:v>
                </c:pt>
                <c:pt idx="18">
                  <c:v>-11584</c:v>
                </c:pt>
                <c:pt idx="19">
                  <c:v>-11574.5</c:v>
                </c:pt>
                <c:pt idx="20">
                  <c:v>-11561</c:v>
                </c:pt>
                <c:pt idx="21">
                  <c:v>-11559.5</c:v>
                </c:pt>
                <c:pt idx="22">
                  <c:v>-11490</c:v>
                </c:pt>
                <c:pt idx="23">
                  <c:v>-11251</c:v>
                </c:pt>
                <c:pt idx="24">
                  <c:v>-11229.5</c:v>
                </c:pt>
                <c:pt idx="25">
                  <c:v>-10924</c:v>
                </c:pt>
                <c:pt idx="26">
                  <c:v>-10911</c:v>
                </c:pt>
                <c:pt idx="27">
                  <c:v>-10735.5</c:v>
                </c:pt>
                <c:pt idx="28">
                  <c:v>-10614.5</c:v>
                </c:pt>
                <c:pt idx="29">
                  <c:v>-10431</c:v>
                </c:pt>
                <c:pt idx="30">
                  <c:v>-10417</c:v>
                </c:pt>
                <c:pt idx="31">
                  <c:v>-10411.5</c:v>
                </c:pt>
                <c:pt idx="32">
                  <c:v>-10397.5</c:v>
                </c:pt>
                <c:pt idx="33">
                  <c:v>-10377</c:v>
                </c:pt>
                <c:pt idx="34">
                  <c:v>-10369</c:v>
                </c:pt>
                <c:pt idx="35">
                  <c:v>-10236</c:v>
                </c:pt>
                <c:pt idx="36">
                  <c:v>-10235.5</c:v>
                </c:pt>
                <c:pt idx="37">
                  <c:v>-10235</c:v>
                </c:pt>
                <c:pt idx="38">
                  <c:v>-10214.5</c:v>
                </c:pt>
                <c:pt idx="39">
                  <c:v>-10079.5</c:v>
                </c:pt>
                <c:pt idx="40">
                  <c:v>-10018.5</c:v>
                </c:pt>
                <c:pt idx="41">
                  <c:v>-9910.5</c:v>
                </c:pt>
                <c:pt idx="42">
                  <c:v>-9855.5</c:v>
                </c:pt>
                <c:pt idx="43">
                  <c:v>-9791</c:v>
                </c:pt>
                <c:pt idx="44">
                  <c:v>-9629</c:v>
                </c:pt>
                <c:pt idx="45">
                  <c:v>-9572.5</c:v>
                </c:pt>
                <c:pt idx="46">
                  <c:v>-9227</c:v>
                </c:pt>
                <c:pt idx="47">
                  <c:v>-9107</c:v>
                </c:pt>
                <c:pt idx="48">
                  <c:v>-9047</c:v>
                </c:pt>
                <c:pt idx="49">
                  <c:v>-9024</c:v>
                </c:pt>
                <c:pt idx="50">
                  <c:v>-8918</c:v>
                </c:pt>
                <c:pt idx="51">
                  <c:v>-8917.5</c:v>
                </c:pt>
                <c:pt idx="52">
                  <c:v>-8890.5</c:v>
                </c:pt>
                <c:pt idx="53">
                  <c:v>-8849</c:v>
                </c:pt>
                <c:pt idx="54">
                  <c:v>-8701.5</c:v>
                </c:pt>
                <c:pt idx="55">
                  <c:v>-8687</c:v>
                </c:pt>
                <c:pt idx="56">
                  <c:v>-8539</c:v>
                </c:pt>
                <c:pt idx="57">
                  <c:v>-8532</c:v>
                </c:pt>
                <c:pt idx="58">
                  <c:v>-8411</c:v>
                </c:pt>
                <c:pt idx="59">
                  <c:v>-8368.5</c:v>
                </c:pt>
                <c:pt idx="60">
                  <c:v>-8368.5</c:v>
                </c:pt>
                <c:pt idx="61">
                  <c:v>-8296</c:v>
                </c:pt>
                <c:pt idx="62">
                  <c:v>-8228</c:v>
                </c:pt>
                <c:pt idx="63">
                  <c:v>-8228</c:v>
                </c:pt>
                <c:pt idx="64">
                  <c:v>-8227.5</c:v>
                </c:pt>
                <c:pt idx="65">
                  <c:v>-8227.5</c:v>
                </c:pt>
                <c:pt idx="66">
                  <c:v>-8227.5</c:v>
                </c:pt>
                <c:pt idx="67">
                  <c:v>-8227</c:v>
                </c:pt>
                <c:pt idx="68">
                  <c:v>-8227</c:v>
                </c:pt>
                <c:pt idx="69">
                  <c:v>-8215</c:v>
                </c:pt>
                <c:pt idx="70">
                  <c:v>-8215</c:v>
                </c:pt>
                <c:pt idx="71">
                  <c:v>-8207</c:v>
                </c:pt>
                <c:pt idx="72">
                  <c:v>-8187</c:v>
                </c:pt>
                <c:pt idx="73">
                  <c:v>-8187</c:v>
                </c:pt>
                <c:pt idx="74">
                  <c:v>-8173</c:v>
                </c:pt>
                <c:pt idx="75">
                  <c:v>-8173</c:v>
                </c:pt>
                <c:pt idx="76">
                  <c:v>-8173</c:v>
                </c:pt>
                <c:pt idx="77">
                  <c:v>-8159</c:v>
                </c:pt>
                <c:pt idx="78">
                  <c:v>-8159</c:v>
                </c:pt>
                <c:pt idx="79">
                  <c:v>-8159</c:v>
                </c:pt>
                <c:pt idx="80">
                  <c:v>-8063</c:v>
                </c:pt>
                <c:pt idx="81">
                  <c:v>-8044.5</c:v>
                </c:pt>
                <c:pt idx="82">
                  <c:v>-8038.5</c:v>
                </c:pt>
                <c:pt idx="83">
                  <c:v>-8038.5</c:v>
                </c:pt>
                <c:pt idx="84">
                  <c:v>-7996.5</c:v>
                </c:pt>
                <c:pt idx="85">
                  <c:v>-7896</c:v>
                </c:pt>
                <c:pt idx="86">
                  <c:v>-7890</c:v>
                </c:pt>
                <c:pt idx="87">
                  <c:v>-7869.5</c:v>
                </c:pt>
                <c:pt idx="88">
                  <c:v>-7869.5</c:v>
                </c:pt>
                <c:pt idx="89">
                  <c:v>-7680.5</c:v>
                </c:pt>
                <c:pt idx="90">
                  <c:v>-7645</c:v>
                </c:pt>
                <c:pt idx="91">
                  <c:v>-7544.5</c:v>
                </c:pt>
                <c:pt idx="92">
                  <c:v>-7524</c:v>
                </c:pt>
                <c:pt idx="93">
                  <c:v>-7510.5</c:v>
                </c:pt>
                <c:pt idx="94">
                  <c:v>-7462</c:v>
                </c:pt>
                <c:pt idx="95">
                  <c:v>-7399</c:v>
                </c:pt>
                <c:pt idx="96">
                  <c:v>-7389.5</c:v>
                </c:pt>
                <c:pt idx="97">
                  <c:v>-7336</c:v>
                </c:pt>
                <c:pt idx="98">
                  <c:v>-7260</c:v>
                </c:pt>
                <c:pt idx="99">
                  <c:v>-7181</c:v>
                </c:pt>
                <c:pt idx="100">
                  <c:v>-7040</c:v>
                </c:pt>
                <c:pt idx="101">
                  <c:v>-7032</c:v>
                </c:pt>
                <c:pt idx="102">
                  <c:v>-7013</c:v>
                </c:pt>
                <c:pt idx="103">
                  <c:v>-7013</c:v>
                </c:pt>
                <c:pt idx="104">
                  <c:v>-7005</c:v>
                </c:pt>
                <c:pt idx="105">
                  <c:v>-6983.5</c:v>
                </c:pt>
                <c:pt idx="106">
                  <c:v>-6982</c:v>
                </c:pt>
                <c:pt idx="107">
                  <c:v>-6969.5</c:v>
                </c:pt>
                <c:pt idx="108">
                  <c:v>-6963</c:v>
                </c:pt>
                <c:pt idx="109">
                  <c:v>-6822</c:v>
                </c:pt>
                <c:pt idx="110">
                  <c:v>-6810</c:v>
                </c:pt>
                <c:pt idx="111">
                  <c:v>-6794</c:v>
                </c:pt>
                <c:pt idx="112">
                  <c:v>-6667</c:v>
                </c:pt>
                <c:pt idx="113">
                  <c:v>-6641</c:v>
                </c:pt>
                <c:pt idx="114">
                  <c:v>-6519</c:v>
                </c:pt>
                <c:pt idx="115">
                  <c:v>-6519</c:v>
                </c:pt>
                <c:pt idx="116">
                  <c:v>-6362</c:v>
                </c:pt>
                <c:pt idx="117">
                  <c:v>-6343</c:v>
                </c:pt>
                <c:pt idx="118">
                  <c:v>-6343</c:v>
                </c:pt>
                <c:pt idx="119">
                  <c:v>-6203</c:v>
                </c:pt>
                <c:pt idx="120">
                  <c:v>-6190</c:v>
                </c:pt>
                <c:pt idx="121">
                  <c:v>-6189.5</c:v>
                </c:pt>
                <c:pt idx="122">
                  <c:v>-6189</c:v>
                </c:pt>
                <c:pt idx="123">
                  <c:v>-6188</c:v>
                </c:pt>
                <c:pt idx="124">
                  <c:v>-6187.5</c:v>
                </c:pt>
                <c:pt idx="125">
                  <c:v>-6185.5</c:v>
                </c:pt>
                <c:pt idx="126">
                  <c:v>-6174</c:v>
                </c:pt>
                <c:pt idx="127">
                  <c:v>-6124</c:v>
                </c:pt>
                <c:pt idx="128">
                  <c:v>-6118</c:v>
                </c:pt>
                <c:pt idx="129">
                  <c:v>-6097</c:v>
                </c:pt>
                <c:pt idx="130">
                  <c:v>-6019</c:v>
                </c:pt>
                <c:pt idx="131">
                  <c:v>-6012</c:v>
                </c:pt>
                <c:pt idx="132">
                  <c:v>-6005</c:v>
                </c:pt>
                <c:pt idx="133">
                  <c:v>-6005</c:v>
                </c:pt>
                <c:pt idx="134">
                  <c:v>-5999</c:v>
                </c:pt>
                <c:pt idx="135">
                  <c:v>-5998.5</c:v>
                </c:pt>
                <c:pt idx="136">
                  <c:v>-5998</c:v>
                </c:pt>
                <c:pt idx="137">
                  <c:v>-5997.5</c:v>
                </c:pt>
                <c:pt idx="138">
                  <c:v>-5978</c:v>
                </c:pt>
                <c:pt idx="139">
                  <c:v>-5858</c:v>
                </c:pt>
                <c:pt idx="140">
                  <c:v>-5857.5</c:v>
                </c:pt>
                <c:pt idx="141">
                  <c:v>-5845.5</c:v>
                </c:pt>
                <c:pt idx="142">
                  <c:v>-5844.5</c:v>
                </c:pt>
                <c:pt idx="143">
                  <c:v>-5844</c:v>
                </c:pt>
                <c:pt idx="144">
                  <c:v>-5820.5</c:v>
                </c:pt>
                <c:pt idx="145">
                  <c:v>-5820</c:v>
                </c:pt>
                <c:pt idx="146">
                  <c:v>-5787</c:v>
                </c:pt>
                <c:pt idx="147">
                  <c:v>-5720</c:v>
                </c:pt>
                <c:pt idx="148">
                  <c:v>-5675</c:v>
                </c:pt>
                <c:pt idx="149">
                  <c:v>-5668</c:v>
                </c:pt>
                <c:pt idx="150">
                  <c:v>-5660.5</c:v>
                </c:pt>
                <c:pt idx="151">
                  <c:v>-5655</c:v>
                </c:pt>
                <c:pt idx="152">
                  <c:v>-5644.5</c:v>
                </c:pt>
                <c:pt idx="153">
                  <c:v>-5569.5</c:v>
                </c:pt>
                <c:pt idx="154">
                  <c:v>-5489.5</c:v>
                </c:pt>
                <c:pt idx="155">
                  <c:v>-5978</c:v>
                </c:pt>
                <c:pt idx="156">
                  <c:v>-5489.5</c:v>
                </c:pt>
                <c:pt idx="157">
                  <c:v>-5469</c:v>
                </c:pt>
                <c:pt idx="158">
                  <c:v>-5468</c:v>
                </c:pt>
                <c:pt idx="159">
                  <c:v>-5429</c:v>
                </c:pt>
                <c:pt idx="160">
                  <c:v>-5427</c:v>
                </c:pt>
                <c:pt idx="161">
                  <c:v>-5347.5</c:v>
                </c:pt>
                <c:pt idx="162">
                  <c:v>-5329</c:v>
                </c:pt>
                <c:pt idx="163">
                  <c:v>-5327</c:v>
                </c:pt>
                <c:pt idx="164">
                  <c:v>-5280</c:v>
                </c:pt>
                <c:pt idx="165">
                  <c:v>-5274</c:v>
                </c:pt>
                <c:pt idx="166">
                  <c:v>-5186.5</c:v>
                </c:pt>
                <c:pt idx="167">
                  <c:v>-5125</c:v>
                </c:pt>
                <c:pt idx="168">
                  <c:v>-5117</c:v>
                </c:pt>
                <c:pt idx="169">
                  <c:v>-5105</c:v>
                </c:pt>
                <c:pt idx="170">
                  <c:v>-4988.5</c:v>
                </c:pt>
                <c:pt idx="171">
                  <c:v>-4812</c:v>
                </c:pt>
                <c:pt idx="172">
                  <c:v>-4808</c:v>
                </c:pt>
                <c:pt idx="173">
                  <c:v>-4765</c:v>
                </c:pt>
                <c:pt idx="174">
                  <c:v>-4757</c:v>
                </c:pt>
                <c:pt idx="175">
                  <c:v>-4636</c:v>
                </c:pt>
                <c:pt idx="176">
                  <c:v>-4624</c:v>
                </c:pt>
                <c:pt idx="177">
                  <c:v>-4624</c:v>
                </c:pt>
                <c:pt idx="178">
                  <c:v>-4476</c:v>
                </c:pt>
                <c:pt idx="179">
                  <c:v>-4455</c:v>
                </c:pt>
                <c:pt idx="180">
                  <c:v>-4286.5</c:v>
                </c:pt>
                <c:pt idx="181">
                  <c:v>-4272.5</c:v>
                </c:pt>
                <c:pt idx="182">
                  <c:v>-4190.5</c:v>
                </c:pt>
                <c:pt idx="183">
                  <c:v>-4174.5</c:v>
                </c:pt>
                <c:pt idx="184">
                  <c:v>-4160</c:v>
                </c:pt>
                <c:pt idx="185">
                  <c:v>-4090.5</c:v>
                </c:pt>
                <c:pt idx="186">
                  <c:v>-3968</c:v>
                </c:pt>
                <c:pt idx="187">
                  <c:v>-3901</c:v>
                </c:pt>
                <c:pt idx="188">
                  <c:v>-3805</c:v>
                </c:pt>
                <c:pt idx="189">
                  <c:v>-3788</c:v>
                </c:pt>
                <c:pt idx="190">
                  <c:v>-3785.5</c:v>
                </c:pt>
                <c:pt idx="191">
                  <c:v>-3779.5</c:v>
                </c:pt>
                <c:pt idx="192">
                  <c:v>-3683</c:v>
                </c:pt>
                <c:pt idx="193">
                  <c:v>-3612</c:v>
                </c:pt>
                <c:pt idx="194">
                  <c:v>-3585</c:v>
                </c:pt>
                <c:pt idx="195">
                  <c:v>-3585</c:v>
                </c:pt>
                <c:pt idx="196">
                  <c:v>-3584.5</c:v>
                </c:pt>
                <c:pt idx="197">
                  <c:v>-3583</c:v>
                </c:pt>
                <c:pt idx="198">
                  <c:v>-3557</c:v>
                </c:pt>
                <c:pt idx="199">
                  <c:v>-3556</c:v>
                </c:pt>
                <c:pt idx="200">
                  <c:v>-3527</c:v>
                </c:pt>
                <c:pt idx="201">
                  <c:v>-3442</c:v>
                </c:pt>
                <c:pt idx="202">
                  <c:v>-3253</c:v>
                </c:pt>
                <c:pt idx="203">
                  <c:v>-3237</c:v>
                </c:pt>
                <c:pt idx="204">
                  <c:v>-3209</c:v>
                </c:pt>
                <c:pt idx="205">
                  <c:v>-3180</c:v>
                </c:pt>
                <c:pt idx="206">
                  <c:v>-3168</c:v>
                </c:pt>
                <c:pt idx="207">
                  <c:v>-3168</c:v>
                </c:pt>
                <c:pt idx="208">
                  <c:v>-3119</c:v>
                </c:pt>
                <c:pt idx="209">
                  <c:v>-3099</c:v>
                </c:pt>
                <c:pt idx="210">
                  <c:v>-3098</c:v>
                </c:pt>
                <c:pt idx="211">
                  <c:v>-3098</c:v>
                </c:pt>
                <c:pt idx="212">
                  <c:v>-3097</c:v>
                </c:pt>
                <c:pt idx="213">
                  <c:v>-3073</c:v>
                </c:pt>
                <c:pt idx="214">
                  <c:v>-3072</c:v>
                </c:pt>
                <c:pt idx="215">
                  <c:v>-3070.5</c:v>
                </c:pt>
                <c:pt idx="216">
                  <c:v>-3050</c:v>
                </c:pt>
                <c:pt idx="217">
                  <c:v>-3049.5</c:v>
                </c:pt>
                <c:pt idx="218">
                  <c:v>-2978</c:v>
                </c:pt>
                <c:pt idx="219">
                  <c:v>-2977.5</c:v>
                </c:pt>
                <c:pt idx="220">
                  <c:v>-2964.5</c:v>
                </c:pt>
                <c:pt idx="221">
                  <c:v>-2964</c:v>
                </c:pt>
                <c:pt idx="222">
                  <c:v>-2963</c:v>
                </c:pt>
                <c:pt idx="223">
                  <c:v>-2950</c:v>
                </c:pt>
                <c:pt idx="224">
                  <c:v>-2949.5</c:v>
                </c:pt>
                <c:pt idx="225">
                  <c:v>-2949</c:v>
                </c:pt>
                <c:pt idx="226">
                  <c:v>-2937.5</c:v>
                </c:pt>
                <c:pt idx="227">
                  <c:v>-2881</c:v>
                </c:pt>
                <c:pt idx="228">
                  <c:v>-2880.5</c:v>
                </c:pt>
                <c:pt idx="229">
                  <c:v>-2633</c:v>
                </c:pt>
                <c:pt idx="230">
                  <c:v>-2603.5</c:v>
                </c:pt>
                <c:pt idx="231">
                  <c:v>-2590.5</c:v>
                </c:pt>
                <c:pt idx="232">
                  <c:v>-2590</c:v>
                </c:pt>
                <c:pt idx="233">
                  <c:v>-2428</c:v>
                </c:pt>
                <c:pt idx="234">
                  <c:v>-2330.5</c:v>
                </c:pt>
                <c:pt idx="235">
                  <c:v>-2330</c:v>
                </c:pt>
                <c:pt idx="236">
                  <c:v>-2302</c:v>
                </c:pt>
                <c:pt idx="237">
                  <c:v>-2190.5</c:v>
                </c:pt>
                <c:pt idx="238">
                  <c:v>-2168</c:v>
                </c:pt>
                <c:pt idx="239">
                  <c:v>-2121</c:v>
                </c:pt>
                <c:pt idx="240">
                  <c:v>-2084</c:v>
                </c:pt>
                <c:pt idx="241">
                  <c:v>-2083.5</c:v>
                </c:pt>
                <c:pt idx="242">
                  <c:v>-2069.5</c:v>
                </c:pt>
                <c:pt idx="243">
                  <c:v>-2041.5</c:v>
                </c:pt>
                <c:pt idx="244">
                  <c:v>-2029</c:v>
                </c:pt>
                <c:pt idx="245">
                  <c:v>-1914</c:v>
                </c:pt>
                <c:pt idx="246">
                  <c:v>-1900.5</c:v>
                </c:pt>
                <c:pt idx="247">
                  <c:v>-1831.5</c:v>
                </c:pt>
                <c:pt idx="248">
                  <c:v>-1787.5</c:v>
                </c:pt>
                <c:pt idx="249">
                  <c:v>-1752.5</c:v>
                </c:pt>
                <c:pt idx="250">
                  <c:v>-1739</c:v>
                </c:pt>
                <c:pt idx="251">
                  <c:v>-1724.5</c:v>
                </c:pt>
                <c:pt idx="252">
                  <c:v>-1655</c:v>
                </c:pt>
                <c:pt idx="253">
                  <c:v>-1393.5</c:v>
                </c:pt>
                <c:pt idx="254">
                  <c:v>-1393.5</c:v>
                </c:pt>
                <c:pt idx="255">
                  <c:v>-1392.5</c:v>
                </c:pt>
                <c:pt idx="256">
                  <c:v>-1380.5</c:v>
                </c:pt>
                <c:pt idx="257">
                  <c:v>-1380</c:v>
                </c:pt>
                <c:pt idx="258">
                  <c:v>-1380</c:v>
                </c:pt>
                <c:pt idx="259">
                  <c:v>-1338.5</c:v>
                </c:pt>
                <c:pt idx="260">
                  <c:v>-1296</c:v>
                </c:pt>
                <c:pt idx="261">
                  <c:v>-1252</c:v>
                </c:pt>
                <c:pt idx="262">
                  <c:v>-1224.5</c:v>
                </c:pt>
                <c:pt idx="263">
                  <c:v>-1224</c:v>
                </c:pt>
                <c:pt idx="264">
                  <c:v>-1198</c:v>
                </c:pt>
                <c:pt idx="265">
                  <c:v>-1197.5</c:v>
                </c:pt>
                <c:pt idx="266">
                  <c:v>-1091</c:v>
                </c:pt>
                <c:pt idx="267">
                  <c:v>-1077</c:v>
                </c:pt>
                <c:pt idx="268">
                  <c:v>-1049</c:v>
                </c:pt>
                <c:pt idx="269">
                  <c:v>-1007</c:v>
                </c:pt>
                <c:pt idx="270">
                  <c:v>-817.5</c:v>
                </c:pt>
                <c:pt idx="271">
                  <c:v>-789.5</c:v>
                </c:pt>
                <c:pt idx="272">
                  <c:v>-731</c:v>
                </c:pt>
                <c:pt idx="273">
                  <c:v>-724.5</c:v>
                </c:pt>
                <c:pt idx="274">
                  <c:v>-690</c:v>
                </c:pt>
                <c:pt idx="275">
                  <c:v>-556</c:v>
                </c:pt>
                <c:pt idx="276">
                  <c:v>-535.5</c:v>
                </c:pt>
                <c:pt idx="277">
                  <c:v>-535</c:v>
                </c:pt>
                <c:pt idx="278">
                  <c:v>-506.5</c:v>
                </c:pt>
                <c:pt idx="279">
                  <c:v>-393.5</c:v>
                </c:pt>
                <c:pt idx="280">
                  <c:v>-387</c:v>
                </c:pt>
                <c:pt idx="281">
                  <c:v>-386.5</c:v>
                </c:pt>
                <c:pt idx="282">
                  <c:v>-373</c:v>
                </c:pt>
                <c:pt idx="283">
                  <c:v>-359</c:v>
                </c:pt>
                <c:pt idx="284">
                  <c:v>-203.5</c:v>
                </c:pt>
                <c:pt idx="285">
                  <c:v>-191.5</c:v>
                </c:pt>
                <c:pt idx="286">
                  <c:v>-191</c:v>
                </c:pt>
                <c:pt idx="287">
                  <c:v>-190</c:v>
                </c:pt>
                <c:pt idx="288">
                  <c:v>-75</c:v>
                </c:pt>
                <c:pt idx="289">
                  <c:v>-41.5</c:v>
                </c:pt>
                <c:pt idx="290">
                  <c:v>-36</c:v>
                </c:pt>
                <c:pt idx="291">
                  <c:v>0</c:v>
                </c:pt>
                <c:pt idx="292">
                  <c:v>12.5</c:v>
                </c:pt>
                <c:pt idx="293">
                  <c:v>168</c:v>
                </c:pt>
                <c:pt idx="294">
                  <c:v>1683</c:v>
                </c:pt>
                <c:pt idx="295">
                  <c:v>1858</c:v>
                </c:pt>
                <c:pt idx="296">
                  <c:v>1858.5</c:v>
                </c:pt>
                <c:pt idx="297">
                  <c:v>2210</c:v>
                </c:pt>
                <c:pt idx="298">
                  <c:v>2210</c:v>
                </c:pt>
                <c:pt idx="299">
                  <c:v>2216</c:v>
                </c:pt>
                <c:pt idx="300">
                  <c:v>2358</c:v>
                </c:pt>
                <c:pt idx="301">
                  <c:v>2358.5</c:v>
                </c:pt>
                <c:pt idx="302">
                  <c:v>5274</c:v>
                </c:pt>
                <c:pt idx="303">
                  <c:v>5489.5</c:v>
                </c:pt>
                <c:pt idx="304">
                  <c:v>5670</c:v>
                </c:pt>
                <c:pt idx="305">
                  <c:v>5933</c:v>
                </c:pt>
                <c:pt idx="306">
                  <c:v>5934</c:v>
                </c:pt>
                <c:pt idx="307">
                  <c:v>5934</c:v>
                </c:pt>
                <c:pt idx="308">
                  <c:v>5957</c:v>
                </c:pt>
                <c:pt idx="309">
                  <c:v>5961.5</c:v>
                </c:pt>
                <c:pt idx="310">
                  <c:v>5990</c:v>
                </c:pt>
                <c:pt idx="311">
                  <c:v>5990.5</c:v>
                </c:pt>
                <c:pt idx="312">
                  <c:v>6089</c:v>
                </c:pt>
                <c:pt idx="313">
                  <c:v>6109.5</c:v>
                </c:pt>
                <c:pt idx="314">
                  <c:v>6110</c:v>
                </c:pt>
                <c:pt idx="315">
                  <c:v>6110.5</c:v>
                </c:pt>
                <c:pt idx="316">
                  <c:v>6137</c:v>
                </c:pt>
                <c:pt idx="317">
                  <c:v>6137</c:v>
                </c:pt>
                <c:pt idx="318">
                  <c:v>6279.5</c:v>
                </c:pt>
                <c:pt idx="319">
                  <c:v>6427</c:v>
                </c:pt>
                <c:pt idx="320">
                  <c:v>6635</c:v>
                </c:pt>
                <c:pt idx="321">
                  <c:v>6646.5</c:v>
                </c:pt>
                <c:pt idx="322">
                  <c:v>6757</c:v>
                </c:pt>
                <c:pt idx="323">
                  <c:v>6757</c:v>
                </c:pt>
                <c:pt idx="324">
                  <c:v>6805.5</c:v>
                </c:pt>
                <c:pt idx="325">
                  <c:v>6947.5</c:v>
                </c:pt>
                <c:pt idx="326">
                  <c:v>6961</c:v>
                </c:pt>
                <c:pt idx="327">
                  <c:v>6961</c:v>
                </c:pt>
                <c:pt idx="328">
                  <c:v>6961</c:v>
                </c:pt>
                <c:pt idx="329">
                  <c:v>7151</c:v>
                </c:pt>
                <c:pt idx="330">
                  <c:v>7152</c:v>
                </c:pt>
                <c:pt idx="331">
                  <c:v>7264</c:v>
                </c:pt>
                <c:pt idx="332">
                  <c:v>7355</c:v>
                </c:pt>
              </c:numCache>
            </c:numRef>
          </c:xVal>
          <c:yVal>
            <c:numRef>
              <c:f>A!$N$21:$N$996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8A9-4D6C-9669-8988F957C8D4}"/>
            </c:ext>
          </c:extLst>
        </c:ser>
        <c:ser>
          <c:idx val="7"/>
          <c:order val="7"/>
          <c:tx>
            <c:strRef>
              <c:f>A!$O$20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A!$F$21:$F$996</c:f>
              <c:numCache>
                <c:formatCode>General</c:formatCode>
                <c:ptCount val="976"/>
                <c:pt idx="0">
                  <c:v>-12419</c:v>
                </c:pt>
                <c:pt idx="1">
                  <c:v>-12283</c:v>
                </c:pt>
                <c:pt idx="2">
                  <c:v>-12270.5</c:v>
                </c:pt>
                <c:pt idx="3">
                  <c:v>-12257</c:v>
                </c:pt>
                <c:pt idx="4">
                  <c:v>-12166</c:v>
                </c:pt>
                <c:pt idx="5">
                  <c:v>-12148</c:v>
                </c:pt>
                <c:pt idx="6">
                  <c:v>-12094.5</c:v>
                </c:pt>
                <c:pt idx="7">
                  <c:v>-11932.5</c:v>
                </c:pt>
                <c:pt idx="8">
                  <c:v>-11928</c:v>
                </c:pt>
                <c:pt idx="9">
                  <c:v>-11735</c:v>
                </c:pt>
                <c:pt idx="10">
                  <c:v>-11728</c:v>
                </c:pt>
                <c:pt idx="11">
                  <c:v>-11662.5</c:v>
                </c:pt>
                <c:pt idx="12">
                  <c:v>-11645</c:v>
                </c:pt>
                <c:pt idx="13">
                  <c:v>-11645</c:v>
                </c:pt>
                <c:pt idx="14">
                  <c:v>-11635.5</c:v>
                </c:pt>
                <c:pt idx="15">
                  <c:v>-11629</c:v>
                </c:pt>
                <c:pt idx="16">
                  <c:v>-11615.5</c:v>
                </c:pt>
                <c:pt idx="17">
                  <c:v>-11594.5</c:v>
                </c:pt>
                <c:pt idx="18">
                  <c:v>-11584</c:v>
                </c:pt>
                <c:pt idx="19">
                  <c:v>-11574.5</c:v>
                </c:pt>
                <c:pt idx="20">
                  <c:v>-11561</c:v>
                </c:pt>
                <c:pt idx="21">
                  <c:v>-11559.5</c:v>
                </c:pt>
                <c:pt idx="22">
                  <c:v>-11490</c:v>
                </c:pt>
                <c:pt idx="23">
                  <c:v>-11251</c:v>
                </c:pt>
                <c:pt idx="24">
                  <c:v>-11229.5</c:v>
                </c:pt>
                <c:pt idx="25">
                  <c:v>-10924</c:v>
                </c:pt>
                <c:pt idx="26">
                  <c:v>-10911</c:v>
                </c:pt>
                <c:pt idx="27">
                  <c:v>-10735.5</c:v>
                </c:pt>
                <c:pt idx="28">
                  <c:v>-10614.5</c:v>
                </c:pt>
                <c:pt idx="29">
                  <c:v>-10431</c:v>
                </c:pt>
                <c:pt idx="30">
                  <c:v>-10417</c:v>
                </c:pt>
                <c:pt idx="31">
                  <c:v>-10411.5</c:v>
                </c:pt>
                <c:pt idx="32">
                  <c:v>-10397.5</c:v>
                </c:pt>
                <c:pt idx="33">
                  <c:v>-10377</c:v>
                </c:pt>
                <c:pt idx="34">
                  <c:v>-10369</c:v>
                </c:pt>
                <c:pt idx="35">
                  <c:v>-10236</c:v>
                </c:pt>
                <c:pt idx="36">
                  <c:v>-10235.5</c:v>
                </c:pt>
                <c:pt idx="37">
                  <c:v>-10235</c:v>
                </c:pt>
                <c:pt idx="38">
                  <c:v>-10214.5</c:v>
                </c:pt>
                <c:pt idx="39">
                  <c:v>-10079.5</c:v>
                </c:pt>
                <c:pt idx="40">
                  <c:v>-10018.5</c:v>
                </c:pt>
                <c:pt idx="41">
                  <c:v>-9910.5</c:v>
                </c:pt>
                <c:pt idx="42">
                  <c:v>-9855.5</c:v>
                </c:pt>
                <c:pt idx="43">
                  <c:v>-9791</c:v>
                </c:pt>
                <c:pt idx="44">
                  <c:v>-9629</c:v>
                </c:pt>
                <c:pt idx="45">
                  <c:v>-9572.5</c:v>
                </c:pt>
                <c:pt idx="46">
                  <c:v>-9227</c:v>
                </c:pt>
                <c:pt idx="47">
                  <c:v>-9107</c:v>
                </c:pt>
                <c:pt idx="48">
                  <c:v>-9047</c:v>
                </c:pt>
                <c:pt idx="49">
                  <c:v>-9024</c:v>
                </c:pt>
                <c:pt idx="50">
                  <c:v>-8918</c:v>
                </c:pt>
                <c:pt idx="51">
                  <c:v>-8917.5</c:v>
                </c:pt>
                <c:pt idx="52">
                  <c:v>-8890.5</c:v>
                </c:pt>
                <c:pt idx="53">
                  <c:v>-8849</c:v>
                </c:pt>
                <c:pt idx="54">
                  <c:v>-8701.5</c:v>
                </c:pt>
                <c:pt idx="55">
                  <c:v>-8687</c:v>
                </c:pt>
                <c:pt idx="56">
                  <c:v>-8539</c:v>
                </c:pt>
                <c:pt idx="57">
                  <c:v>-8532</c:v>
                </c:pt>
                <c:pt idx="58">
                  <c:v>-8411</c:v>
                </c:pt>
                <c:pt idx="59">
                  <c:v>-8368.5</c:v>
                </c:pt>
                <c:pt idx="60">
                  <c:v>-8368.5</c:v>
                </c:pt>
                <c:pt idx="61">
                  <c:v>-8296</c:v>
                </c:pt>
                <c:pt idx="62">
                  <c:v>-8228</c:v>
                </c:pt>
                <c:pt idx="63">
                  <c:v>-8228</c:v>
                </c:pt>
                <c:pt idx="64">
                  <c:v>-8227.5</c:v>
                </c:pt>
                <c:pt idx="65">
                  <c:v>-8227.5</c:v>
                </c:pt>
                <c:pt idx="66">
                  <c:v>-8227.5</c:v>
                </c:pt>
                <c:pt idx="67">
                  <c:v>-8227</c:v>
                </c:pt>
                <c:pt idx="68">
                  <c:v>-8227</c:v>
                </c:pt>
                <c:pt idx="69">
                  <c:v>-8215</c:v>
                </c:pt>
                <c:pt idx="70">
                  <c:v>-8215</c:v>
                </c:pt>
                <c:pt idx="71">
                  <c:v>-8207</c:v>
                </c:pt>
                <c:pt idx="72">
                  <c:v>-8187</c:v>
                </c:pt>
                <c:pt idx="73">
                  <c:v>-8187</c:v>
                </c:pt>
                <c:pt idx="74">
                  <c:v>-8173</c:v>
                </c:pt>
                <c:pt idx="75">
                  <c:v>-8173</c:v>
                </c:pt>
                <c:pt idx="76">
                  <c:v>-8173</c:v>
                </c:pt>
                <c:pt idx="77">
                  <c:v>-8159</c:v>
                </c:pt>
                <c:pt idx="78">
                  <c:v>-8159</c:v>
                </c:pt>
                <c:pt idx="79">
                  <c:v>-8159</c:v>
                </c:pt>
                <c:pt idx="80">
                  <c:v>-8063</c:v>
                </c:pt>
                <c:pt idx="81">
                  <c:v>-8044.5</c:v>
                </c:pt>
                <c:pt idx="82">
                  <c:v>-8038.5</c:v>
                </c:pt>
                <c:pt idx="83">
                  <c:v>-8038.5</c:v>
                </c:pt>
                <c:pt idx="84">
                  <c:v>-7996.5</c:v>
                </c:pt>
                <c:pt idx="85">
                  <c:v>-7896</c:v>
                </c:pt>
                <c:pt idx="86">
                  <c:v>-7890</c:v>
                </c:pt>
                <c:pt idx="87">
                  <c:v>-7869.5</c:v>
                </c:pt>
                <c:pt idx="88">
                  <c:v>-7869.5</c:v>
                </c:pt>
                <c:pt idx="89">
                  <c:v>-7680.5</c:v>
                </c:pt>
                <c:pt idx="90">
                  <c:v>-7645</c:v>
                </c:pt>
                <c:pt idx="91">
                  <c:v>-7544.5</c:v>
                </c:pt>
                <c:pt idx="92">
                  <c:v>-7524</c:v>
                </c:pt>
                <c:pt idx="93">
                  <c:v>-7510.5</c:v>
                </c:pt>
                <c:pt idx="94">
                  <c:v>-7462</c:v>
                </c:pt>
                <c:pt idx="95">
                  <c:v>-7399</c:v>
                </c:pt>
                <c:pt idx="96">
                  <c:v>-7389.5</c:v>
                </c:pt>
                <c:pt idx="97">
                  <c:v>-7336</c:v>
                </c:pt>
                <c:pt idx="98">
                  <c:v>-7260</c:v>
                </c:pt>
                <c:pt idx="99">
                  <c:v>-7181</c:v>
                </c:pt>
                <c:pt idx="100">
                  <c:v>-7040</c:v>
                </c:pt>
                <c:pt idx="101">
                  <c:v>-7032</c:v>
                </c:pt>
                <c:pt idx="102">
                  <c:v>-7013</c:v>
                </c:pt>
                <c:pt idx="103">
                  <c:v>-7013</c:v>
                </c:pt>
                <c:pt idx="104">
                  <c:v>-7005</c:v>
                </c:pt>
                <c:pt idx="105">
                  <c:v>-6983.5</c:v>
                </c:pt>
                <c:pt idx="106">
                  <c:v>-6982</c:v>
                </c:pt>
                <c:pt idx="107">
                  <c:v>-6969.5</c:v>
                </c:pt>
                <c:pt idx="108">
                  <c:v>-6963</c:v>
                </c:pt>
                <c:pt idx="109">
                  <c:v>-6822</c:v>
                </c:pt>
                <c:pt idx="110">
                  <c:v>-6810</c:v>
                </c:pt>
                <c:pt idx="111">
                  <c:v>-6794</c:v>
                </c:pt>
                <c:pt idx="112">
                  <c:v>-6667</c:v>
                </c:pt>
                <c:pt idx="113">
                  <c:v>-6641</c:v>
                </c:pt>
                <c:pt idx="114">
                  <c:v>-6519</c:v>
                </c:pt>
                <c:pt idx="115">
                  <c:v>-6519</c:v>
                </c:pt>
                <c:pt idx="116">
                  <c:v>-6362</c:v>
                </c:pt>
                <c:pt idx="117">
                  <c:v>-6343</c:v>
                </c:pt>
                <c:pt idx="118">
                  <c:v>-6343</c:v>
                </c:pt>
                <c:pt idx="119">
                  <c:v>-6203</c:v>
                </c:pt>
                <c:pt idx="120">
                  <c:v>-6190</c:v>
                </c:pt>
                <c:pt idx="121">
                  <c:v>-6189.5</c:v>
                </c:pt>
                <c:pt idx="122">
                  <c:v>-6189</c:v>
                </c:pt>
                <c:pt idx="123">
                  <c:v>-6188</c:v>
                </c:pt>
                <c:pt idx="124">
                  <c:v>-6187.5</c:v>
                </c:pt>
                <c:pt idx="125">
                  <c:v>-6185.5</c:v>
                </c:pt>
                <c:pt idx="126">
                  <c:v>-6174</c:v>
                </c:pt>
                <c:pt idx="127">
                  <c:v>-6124</c:v>
                </c:pt>
                <c:pt idx="128">
                  <c:v>-6118</c:v>
                </c:pt>
                <c:pt idx="129">
                  <c:v>-6097</c:v>
                </c:pt>
                <c:pt idx="130">
                  <c:v>-6019</c:v>
                </c:pt>
                <c:pt idx="131">
                  <c:v>-6012</c:v>
                </c:pt>
                <c:pt idx="132">
                  <c:v>-6005</c:v>
                </c:pt>
                <c:pt idx="133">
                  <c:v>-6005</c:v>
                </c:pt>
                <c:pt idx="134">
                  <c:v>-5999</c:v>
                </c:pt>
                <c:pt idx="135">
                  <c:v>-5998.5</c:v>
                </c:pt>
                <c:pt idx="136">
                  <c:v>-5998</c:v>
                </c:pt>
                <c:pt idx="137">
                  <c:v>-5997.5</c:v>
                </c:pt>
                <c:pt idx="138">
                  <c:v>-5978</c:v>
                </c:pt>
                <c:pt idx="139">
                  <c:v>-5858</c:v>
                </c:pt>
                <c:pt idx="140">
                  <c:v>-5857.5</c:v>
                </c:pt>
                <c:pt idx="141">
                  <c:v>-5845.5</c:v>
                </c:pt>
                <c:pt idx="142">
                  <c:v>-5844.5</c:v>
                </c:pt>
                <c:pt idx="143">
                  <c:v>-5844</c:v>
                </c:pt>
                <c:pt idx="144">
                  <c:v>-5820.5</c:v>
                </c:pt>
                <c:pt idx="145">
                  <c:v>-5820</c:v>
                </c:pt>
                <c:pt idx="146">
                  <c:v>-5787</c:v>
                </c:pt>
                <c:pt idx="147">
                  <c:v>-5720</c:v>
                </c:pt>
                <c:pt idx="148">
                  <c:v>-5675</c:v>
                </c:pt>
                <c:pt idx="149">
                  <c:v>-5668</c:v>
                </c:pt>
                <c:pt idx="150">
                  <c:v>-5660.5</c:v>
                </c:pt>
                <c:pt idx="151">
                  <c:v>-5655</c:v>
                </c:pt>
                <c:pt idx="152">
                  <c:v>-5644.5</c:v>
                </c:pt>
                <c:pt idx="153">
                  <c:v>-5569.5</c:v>
                </c:pt>
                <c:pt idx="154">
                  <c:v>-5489.5</c:v>
                </c:pt>
                <c:pt idx="155">
                  <c:v>-5978</c:v>
                </c:pt>
                <c:pt idx="156">
                  <c:v>-5489.5</c:v>
                </c:pt>
                <c:pt idx="157">
                  <c:v>-5469</c:v>
                </c:pt>
                <c:pt idx="158">
                  <c:v>-5468</c:v>
                </c:pt>
                <c:pt idx="159">
                  <c:v>-5429</c:v>
                </c:pt>
                <c:pt idx="160">
                  <c:v>-5427</c:v>
                </c:pt>
                <c:pt idx="161">
                  <c:v>-5347.5</c:v>
                </c:pt>
                <c:pt idx="162">
                  <c:v>-5329</c:v>
                </c:pt>
                <c:pt idx="163">
                  <c:v>-5327</c:v>
                </c:pt>
                <c:pt idx="164">
                  <c:v>-5280</c:v>
                </c:pt>
                <c:pt idx="165">
                  <c:v>-5274</c:v>
                </c:pt>
                <c:pt idx="166">
                  <c:v>-5186.5</c:v>
                </c:pt>
                <c:pt idx="167">
                  <c:v>-5125</c:v>
                </c:pt>
                <c:pt idx="168">
                  <c:v>-5117</c:v>
                </c:pt>
                <c:pt idx="169">
                  <c:v>-5105</c:v>
                </c:pt>
                <c:pt idx="170">
                  <c:v>-4988.5</c:v>
                </c:pt>
                <c:pt idx="171">
                  <c:v>-4812</c:v>
                </c:pt>
                <c:pt idx="172">
                  <c:v>-4808</c:v>
                </c:pt>
                <c:pt idx="173">
                  <c:v>-4765</c:v>
                </c:pt>
                <c:pt idx="174">
                  <c:v>-4757</c:v>
                </c:pt>
                <c:pt idx="175">
                  <c:v>-4636</c:v>
                </c:pt>
                <c:pt idx="176">
                  <c:v>-4624</c:v>
                </c:pt>
                <c:pt idx="177">
                  <c:v>-4624</c:v>
                </c:pt>
                <c:pt idx="178">
                  <c:v>-4476</c:v>
                </c:pt>
                <c:pt idx="179">
                  <c:v>-4455</c:v>
                </c:pt>
                <c:pt idx="180">
                  <c:v>-4286.5</c:v>
                </c:pt>
                <c:pt idx="181">
                  <c:v>-4272.5</c:v>
                </c:pt>
                <c:pt idx="182">
                  <c:v>-4190.5</c:v>
                </c:pt>
                <c:pt idx="183">
                  <c:v>-4174.5</c:v>
                </c:pt>
                <c:pt idx="184">
                  <c:v>-4160</c:v>
                </c:pt>
                <c:pt idx="185">
                  <c:v>-4090.5</c:v>
                </c:pt>
                <c:pt idx="186">
                  <c:v>-3968</c:v>
                </c:pt>
                <c:pt idx="187">
                  <c:v>-3901</c:v>
                </c:pt>
                <c:pt idx="188">
                  <c:v>-3805</c:v>
                </c:pt>
                <c:pt idx="189">
                  <c:v>-3788</c:v>
                </c:pt>
                <c:pt idx="190">
                  <c:v>-3785.5</c:v>
                </c:pt>
                <c:pt idx="191">
                  <c:v>-3779.5</c:v>
                </c:pt>
                <c:pt idx="192">
                  <c:v>-3683</c:v>
                </c:pt>
                <c:pt idx="193">
                  <c:v>-3612</c:v>
                </c:pt>
                <c:pt idx="194">
                  <c:v>-3585</c:v>
                </c:pt>
                <c:pt idx="195">
                  <c:v>-3585</c:v>
                </c:pt>
                <c:pt idx="196">
                  <c:v>-3584.5</c:v>
                </c:pt>
                <c:pt idx="197">
                  <c:v>-3583</c:v>
                </c:pt>
                <c:pt idx="198">
                  <c:v>-3557</c:v>
                </c:pt>
                <c:pt idx="199">
                  <c:v>-3556</c:v>
                </c:pt>
                <c:pt idx="200">
                  <c:v>-3527</c:v>
                </c:pt>
                <c:pt idx="201">
                  <c:v>-3442</c:v>
                </c:pt>
                <c:pt idx="202">
                  <c:v>-3253</c:v>
                </c:pt>
                <c:pt idx="203">
                  <c:v>-3237</c:v>
                </c:pt>
                <c:pt idx="204">
                  <c:v>-3209</c:v>
                </c:pt>
                <c:pt idx="205">
                  <c:v>-3180</c:v>
                </c:pt>
                <c:pt idx="206">
                  <c:v>-3168</c:v>
                </c:pt>
                <c:pt idx="207">
                  <c:v>-3168</c:v>
                </c:pt>
                <c:pt idx="208">
                  <c:v>-3119</c:v>
                </c:pt>
                <c:pt idx="209">
                  <c:v>-3099</c:v>
                </c:pt>
                <c:pt idx="210">
                  <c:v>-3098</c:v>
                </c:pt>
                <c:pt idx="211">
                  <c:v>-3098</c:v>
                </c:pt>
                <c:pt idx="212">
                  <c:v>-3097</c:v>
                </c:pt>
                <c:pt idx="213">
                  <c:v>-3073</c:v>
                </c:pt>
                <c:pt idx="214">
                  <c:v>-3072</c:v>
                </c:pt>
                <c:pt idx="215">
                  <c:v>-3070.5</c:v>
                </c:pt>
                <c:pt idx="216">
                  <c:v>-3050</c:v>
                </c:pt>
                <c:pt idx="217">
                  <c:v>-3049.5</c:v>
                </c:pt>
                <c:pt idx="218">
                  <c:v>-2978</c:v>
                </c:pt>
                <c:pt idx="219">
                  <c:v>-2977.5</c:v>
                </c:pt>
                <c:pt idx="220">
                  <c:v>-2964.5</c:v>
                </c:pt>
                <c:pt idx="221">
                  <c:v>-2964</c:v>
                </c:pt>
                <c:pt idx="222">
                  <c:v>-2963</c:v>
                </c:pt>
                <c:pt idx="223">
                  <c:v>-2950</c:v>
                </c:pt>
                <c:pt idx="224">
                  <c:v>-2949.5</c:v>
                </c:pt>
                <c:pt idx="225">
                  <c:v>-2949</c:v>
                </c:pt>
                <c:pt idx="226">
                  <c:v>-2937.5</c:v>
                </c:pt>
                <c:pt idx="227">
                  <c:v>-2881</c:v>
                </c:pt>
                <c:pt idx="228">
                  <c:v>-2880.5</c:v>
                </c:pt>
                <c:pt idx="229">
                  <c:v>-2633</c:v>
                </c:pt>
                <c:pt idx="230">
                  <c:v>-2603.5</c:v>
                </c:pt>
                <c:pt idx="231">
                  <c:v>-2590.5</c:v>
                </c:pt>
                <c:pt idx="232">
                  <c:v>-2590</c:v>
                </c:pt>
                <c:pt idx="233">
                  <c:v>-2428</c:v>
                </c:pt>
                <c:pt idx="234">
                  <c:v>-2330.5</c:v>
                </c:pt>
                <c:pt idx="235">
                  <c:v>-2330</c:v>
                </c:pt>
                <c:pt idx="236">
                  <c:v>-2302</c:v>
                </c:pt>
                <c:pt idx="237">
                  <c:v>-2190.5</c:v>
                </c:pt>
                <c:pt idx="238">
                  <c:v>-2168</c:v>
                </c:pt>
                <c:pt idx="239">
                  <c:v>-2121</c:v>
                </c:pt>
                <c:pt idx="240">
                  <c:v>-2084</c:v>
                </c:pt>
                <c:pt idx="241">
                  <c:v>-2083.5</c:v>
                </c:pt>
                <c:pt idx="242">
                  <c:v>-2069.5</c:v>
                </c:pt>
                <c:pt idx="243">
                  <c:v>-2041.5</c:v>
                </c:pt>
                <c:pt idx="244">
                  <c:v>-2029</c:v>
                </c:pt>
                <c:pt idx="245">
                  <c:v>-1914</c:v>
                </c:pt>
                <c:pt idx="246">
                  <c:v>-1900.5</c:v>
                </c:pt>
                <c:pt idx="247">
                  <c:v>-1831.5</c:v>
                </c:pt>
                <c:pt idx="248">
                  <c:v>-1787.5</c:v>
                </c:pt>
                <c:pt idx="249">
                  <c:v>-1752.5</c:v>
                </c:pt>
                <c:pt idx="250">
                  <c:v>-1739</c:v>
                </c:pt>
                <c:pt idx="251">
                  <c:v>-1724.5</c:v>
                </c:pt>
                <c:pt idx="252">
                  <c:v>-1655</c:v>
                </c:pt>
                <c:pt idx="253">
                  <c:v>-1393.5</c:v>
                </c:pt>
                <c:pt idx="254">
                  <c:v>-1393.5</c:v>
                </c:pt>
                <c:pt idx="255">
                  <c:v>-1392.5</c:v>
                </c:pt>
                <c:pt idx="256">
                  <c:v>-1380.5</c:v>
                </c:pt>
                <c:pt idx="257">
                  <c:v>-1380</c:v>
                </c:pt>
                <c:pt idx="258">
                  <c:v>-1380</c:v>
                </c:pt>
                <c:pt idx="259">
                  <c:v>-1338.5</c:v>
                </c:pt>
                <c:pt idx="260">
                  <c:v>-1296</c:v>
                </c:pt>
                <c:pt idx="261">
                  <c:v>-1252</c:v>
                </c:pt>
                <c:pt idx="262">
                  <c:v>-1224.5</c:v>
                </c:pt>
                <c:pt idx="263">
                  <c:v>-1224</c:v>
                </c:pt>
                <c:pt idx="264">
                  <c:v>-1198</c:v>
                </c:pt>
                <c:pt idx="265">
                  <c:v>-1197.5</c:v>
                </c:pt>
                <c:pt idx="266">
                  <c:v>-1091</c:v>
                </c:pt>
                <c:pt idx="267">
                  <c:v>-1077</c:v>
                </c:pt>
                <c:pt idx="268">
                  <c:v>-1049</c:v>
                </c:pt>
                <c:pt idx="269">
                  <c:v>-1007</c:v>
                </c:pt>
                <c:pt idx="270">
                  <c:v>-817.5</c:v>
                </c:pt>
                <c:pt idx="271">
                  <c:v>-789.5</c:v>
                </c:pt>
                <c:pt idx="272">
                  <c:v>-731</c:v>
                </c:pt>
                <c:pt idx="273">
                  <c:v>-724.5</c:v>
                </c:pt>
                <c:pt idx="274">
                  <c:v>-690</c:v>
                </c:pt>
                <c:pt idx="275">
                  <c:v>-556</c:v>
                </c:pt>
                <c:pt idx="276">
                  <c:v>-535.5</c:v>
                </c:pt>
                <c:pt idx="277">
                  <c:v>-535</c:v>
                </c:pt>
                <c:pt idx="278">
                  <c:v>-506.5</c:v>
                </c:pt>
                <c:pt idx="279">
                  <c:v>-393.5</c:v>
                </c:pt>
                <c:pt idx="280">
                  <c:v>-387</c:v>
                </c:pt>
                <c:pt idx="281">
                  <c:v>-386.5</c:v>
                </c:pt>
                <c:pt idx="282">
                  <c:v>-373</c:v>
                </c:pt>
                <c:pt idx="283">
                  <c:v>-359</c:v>
                </c:pt>
                <c:pt idx="284">
                  <c:v>-203.5</c:v>
                </c:pt>
                <c:pt idx="285">
                  <c:v>-191.5</c:v>
                </c:pt>
                <c:pt idx="286">
                  <c:v>-191</c:v>
                </c:pt>
                <c:pt idx="287">
                  <c:v>-190</c:v>
                </c:pt>
                <c:pt idx="288">
                  <c:v>-75</c:v>
                </c:pt>
                <c:pt idx="289">
                  <c:v>-41.5</c:v>
                </c:pt>
                <c:pt idx="290">
                  <c:v>-36</c:v>
                </c:pt>
                <c:pt idx="291">
                  <c:v>0</c:v>
                </c:pt>
                <c:pt idx="292">
                  <c:v>12.5</c:v>
                </c:pt>
                <c:pt idx="293">
                  <c:v>168</c:v>
                </c:pt>
                <c:pt idx="294">
                  <c:v>1683</c:v>
                </c:pt>
                <c:pt idx="295">
                  <c:v>1858</c:v>
                </c:pt>
                <c:pt idx="296">
                  <c:v>1858.5</c:v>
                </c:pt>
                <c:pt idx="297">
                  <c:v>2210</c:v>
                </c:pt>
                <c:pt idx="298">
                  <c:v>2210</c:v>
                </c:pt>
                <c:pt idx="299">
                  <c:v>2216</c:v>
                </c:pt>
                <c:pt idx="300">
                  <c:v>2358</c:v>
                </c:pt>
                <c:pt idx="301">
                  <c:v>2358.5</c:v>
                </c:pt>
                <c:pt idx="302">
                  <c:v>5274</c:v>
                </c:pt>
                <c:pt idx="303">
                  <c:v>5489.5</c:v>
                </c:pt>
                <c:pt idx="304">
                  <c:v>5670</c:v>
                </c:pt>
                <c:pt idx="305">
                  <c:v>5933</c:v>
                </c:pt>
                <c:pt idx="306">
                  <c:v>5934</c:v>
                </c:pt>
                <c:pt idx="307">
                  <c:v>5934</c:v>
                </c:pt>
                <c:pt idx="308">
                  <c:v>5957</c:v>
                </c:pt>
                <c:pt idx="309">
                  <c:v>5961.5</c:v>
                </c:pt>
                <c:pt idx="310">
                  <c:v>5990</c:v>
                </c:pt>
                <c:pt idx="311">
                  <c:v>5990.5</c:v>
                </c:pt>
                <c:pt idx="312">
                  <c:v>6089</c:v>
                </c:pt>
                <c:pt idx="313">
                  <c:v>6109.5</c:v>
                </c:pt>
                <c:pt idx="314">
                  <c:v>6110</c:v>
                </c:pt>
                <c:pt idx="315">
                  <c:v>6110.5</c:v>
                </c:pt>
                <c:pt idx="316">
                  <c:v>6137</c:v>
                </c:pt>
                <c:pt idx="317">
                  <c:v>6137</c:v>
                </c:pt>
                <c:pt idx="318">
                  <c:v>6279.5</c:v>
                </c:pt>
                <c:pt idx="319">
                  <c:v>6427</c:v>
                </c:pt>
                <c:pt idx="320">
                  <c:v>6635</c:v>
                </c:pt>
                <c:pt idx="321">
                  <c:v>6646.5</c:v>
                </c:pt>
                <c:pt idx="322">
                  <c:v>6757</c:v>
                </c:pt>
                <c:pt idx="323">
                  <c:v>6757</c:v>
                </c:pt>
                <c:pt idx="324">
                  <c:v>6805.5</c:v>
                </c:pt>
                <c:pt idx="325">
                  <c:v>6947.5</c:v>
                </c:pt>
                <c:pt idx="326">
                  <c:v>6961</c:v>
                </c:pt>
                <c:pt idx="327">
                  <c:v>6961</c:v>
                </c:pt>
                <c:pt idx="328">
                  <c:v>6961</c:v>
                </c:pt>
                <c:pt idx="329">
                  <c:v>7151</c:v>
                </c:pt>
                <c:pt idx="330">
                  <c:v>7152</c:v>
                </c:pt>
                <c:pt idx="331">
                  <c:v>7264</c:v>
                </c:pt>
                <c:pt idx="332">
                  <c:v>7355</c:v>
                </c:pt>
              </c:numCache>
            </c:numRef>
          </c:xVal>
          <c:yVal>
            <c:numRef>
              <c:f>A!$O$21:$O$996</c:f>
              <c:numCache>
                <c:formatCode>General</c:formatCode>
                <c:ptCount val="976"/>
                <c:pt idx="0">
                  <c:v>-0.22479095276648489</c:v>
                </c:pt>
                <c:pt idx="1">
                  <c:v>-0.22173660222753247</c:v>
                </c:pt>
                <c:pt idx="2">
                  <c:v>-0.22145587147946702</c:v>
                </c:pt>
                <c:pt idx="3">
                  <c:v>-0.22115268227155629</c:v>
                </c:pt>
                <c:pt idx="5">
                  <c:v>-0.21870471014842527</c:v>
                </c:pt>
                <c:pt idx="6">
                  <c:v>-0.217503182546705</c:v>
                </c:pt>
                <c:pt idx="7">
                  <c:v>-0.21386491205177641</c:v>
                </c:pt>
                <c:pt idx="8">
                  <c:v>-0.21376384898247283</c:v>
                </c:pt>
                <c:pt idx="9">
                  <c:v>-0.20942936623234179</c:v>
                </c:pt>
                <c:pt idx="10">
                  <c:v>-0.20927215701342508</c:v>
                </c:pt>
                <c:pt idx="11">
                  <c:v>-0.207801127893562</c:v>
                </c:pt>
                <c:pt idx="12">
                  <c:v>-0.20740810484627029</c:v>
                </c:pt>
                <c:pt idx="13">
                  <c:v>-0.20740810484627029</c:v>
                </c:pt>
                <c:pt idx="14">
                  <c:v>-0.20719474947774055</c:v>
                </c:pt>
                <c:pt idx="15">
                  <c:v>-0.20704876948874648</c:v>
                </c:pt>
                <c:pt idx="16">
                  <c:v>-0.20674558028083576</c:v>
                </c:pt>
                <c:pt idx="17">
                  <c:v>-0.20627395262408579</c:v>
                </c:pt>
                <c:pt idx="18">
                  <c:v>-0.20603813879571078</c:v>
                </c:pt>
                <c:pt idx="19">
                  <c:v>-0.205824783427181</c:v>
                </c:pt>
                <c:pt idx="20">
                  <c:v>-0.20552159421927027</c:v>
                </c:pt>
                <c:pt idx="21">
                  <c:v>-0.20548790652950241</c:v>
                </c:pt>
                <c:pt idx="23">
                  <c:v>-0.19855947166724633</c:v>
                </c:pt>
                <c:pt idx="24">
                  <c:v>-0.19807661478057373</c:v>
                </c:pt>
                <c:pt idx="25">
                  <c:v>-0.19121555529785336</c:v>
                </c:pt>
                <c:pt idx="26">
                  <c:v>-0.19092359531986525</c:v>
                </c:pt>
                <c:pt idx="27">
                  <c:v>-0.1869821356170259</c:v>
                </c:pt>
                <c:pt idx="28">
                  <c:v>-0.18426466197575203</c:v>
                </c:pt>
                <c:pt idx="30">
                  <c:v>-0.17982911615631741</c:v>
                </c:pt>
                <c:pt idx="31">
                  <c:v>-0.17970559462716862</c:v>
                </c:pt>
                <c:pt idx="32">
                  <c:v>-0.17939117618933528</c:v>
                </c:pt>
                <c:pt idx="33">
                  <c:v>-0.17893077776250788</c:v>
                </c:pt>
                <c:pt idx="34">
                  <c:v>-0.17875111008374597</c:v>
                </c:pt>
                <c:pt idx="35">
                  <c:v>-0.17576413492432927</c:v>
                </c:pt>
                <c:pt idx="36">
                  <c:v>-0.17575290569440663</c:v>
                </c:pt>
                <c:pt idx="37">
                  <c:v>-0.17574167646448402</c:v>
                </c:pt>
                <c:pt idx="38">
                  <c:v>-0.17528127803765664</c:v>
                </c:pt>
                <c:pt idx="39">
                  <c:v>-0.17224938595854944</c:v>
                </c:pt>
                <c:pt idx="40">
                  <c:v>-0.17087941990798988</c:v>
                </c:pt>
                <c:pt idx="41">
                  <c:v>-0.16845390624470413</c:v>
                </c:pt>
                <c:pt idx="42">
                  <c:v>-0.16721869095321601</c:v>
                </c:pt>
                <c:pt idx="43">
                  <c:v>-0.16577012029319813</c:v>
                </c:pt>
                <c:pt idx="44">
                  <c:v>-0.16213184979826947</c:v>
                </c:pt>
                <c:pt idx="45">
                  <c:v>-0.16086294681701352</c:v>
                </c:pt>
                <c:pt idx="46">
                  <c:v>-0.15310354894048361</c:v>
                </c:pt>
                <c:pt idx="47">
                  <c:v>-0.150408533759055</c:v>
                </c:pt>
                <c:pt idx="49">
                  <c:v>-0.1485444815919002</c:v>
                </c:pt>
                <c:pt idx="50">
                  <c:v>-0.14616388484830492</c:v>
                </c:pt>
                <c:pt idx="51">
                  <c:v>-0.14615265561838228</c:v>
                </c:pt>
                <c:pt idx="52">
                  <c:v>-0.14554627720256086</c:v>
                </c:pt>
                <c:pt idx="53">
                  <c:v>-0.14461425111898346</c:v>
                </c:pt>
                <c:pt idx="54">
                  <c:v>-0.14130162829181078</c:v>
                </c:pt>
                <c:pt idx="55">
                  <c:v>-0.14097598062405481</c:v>
                </c:pt>
                <c:pt idx="56">
                  <c:v>-0.13765212856695952</c:v>
                </c:pt>
                <c:pt idx="57">
                  <c:v>-0.13749491934804284</c:v>
                </c:pt>
                <c:pt idx="58">
                  <c:v>-0.134777445706769</c:v>
                </c:pt>
                <c:pt idx="59">
                  <c:v>-0.13382296116334635</c:v>
                </c:pt>
                <c:pt idx="60">
                  <c:v>-0.13382296116334635</c:v>
                </c:pt>
                <c:pt idx="62">
                  <c:v>-0.13066754755509033</c:v>
                </c:pt>
                <c:pt idx="63">
                  <c:v>-0.13066754755509033</c:v>
                </c:pt>
                <c:pt idx="64">
                  <c:v>-0.13065631832516772</c:v>
                </c:pt>
                <c:pt idx="65">
                  <c:v>-0.13065631832516772</c:v>
                </c:pt>
                <c:pt idx="66">
                  <c:v>-0.13065631832516772</c:v>
                </c:pt>
                <c:pt idx="67">
                  <c:v>-0.13064508909524511</c:v>
                </c:pt>
                <c:pt idx="68">
                  <c:v>-0.13064508909524511</c:v>
                </c:pt>
                <c:pt idx="69">
                  <c:v>-0.13037558757710224</c:v>
                </c:pt>
                <c:pt idx="70">
                  <c:v>-0.13037558757710224</c:v>
                </c:pt>
                <c:pt idx="71">
                  <c:v>-0.13019591989834034</c:v>
                </c:pt>
                <c:pt idx="72">
                  <c:v>-0.12974675070143557</c:v>
                </c:pt>
                <c:pt idx="73">
                  <c:v>-0.12974675070143557</c:v>
                </c:pt>
                <c:pt idx="74">
                  <c:v>-0.12943233226360223</c:v>
                </c:pt>
                <c:pt idx="75">
                  <c:v>-0.12943233226360223</c:v>
                </c:pt>
                <c:pt idx="76">
                  <c:v>-0.12943233226360223</c:v>
                </c:pt>
                <c:pt idx="77">
                  <c:v>-0.1291179138257689</c:v>
                </c:pt>
                <c:pt idx="78">
                  <c:v>-0.1291179138257689</c:v>
                </c:pt>
                <c:pt idx="79">
                  <c:v>-0.1291179138257689</c:v>
                </c:pt>
                <c:pt idx="81">
                  <c:v>-0.12654642017348908</c:v>
                </c:pt>
                <c:pt idx="82">
                  <c:v>-0.12641166941441764</c:v>
                </c:pt>
                <c:pt idx="83">
                  <c:v>-0.12641166941441764</c:v>
                </c:pt>
                <c:pt idx="84">
                  <c:v>-0.12546841410091764</c:v>
                </c:pt>
                <c:pt idx="85">
                  <c:v>-0.12321133888647115</c:v>
                </c:pt>
                <c:pt idx="86">
                  <c:v>-0.12307658812739972</c:v>
                </c:pt>
                <c:pt idx="87">
                  <c:v>-0.12261618970057234</c:v>
                </c:pt>
                <c:pt idx="88">
                  <c:v>-0.12261618970057234</c:v>
                </c:pt>
                <c:pt idx="89">
                  <c:v>-0.11837154078982226</c:v>
                </c:pt>
                <c:pt idx="90">
                  <c:v>-0.1175742654653163</c:v>
                </c:pt>
                <c:pt idx="91">
                  <c:v>-0.11531719025086981</c:v>
                </c:pt>
                <c:pt idx="92">
                  <c:v>-0.11485679182404243</c:v>
                </c:pt>
                <c:pt idx="93">
                  <c:v>-0.11455360261613171</c:v>
                </c:pt>
                <c:pt idx="94">
                  <c:v>-0.11346436731363765</c:v>
                </c:pt>
                <c:pt idx="95">
                  <c:v>-0.11204948434338763</c:v>
                </c:pt>
                <c:pt idx="96">
                  <c:v>-0.11183612897485787</c:v>
                </c:pt>
                <c:pt idx="97">
                  <c:v>-0.1106346013731376</c:v>
                </c:pt>
                <c:pt idx="99">
                  <c:v>-0.10715354009712563</c:v>
                </c:pt>
                <c:pt idx="100">
                  <c:v>-0.103986897258947</c:v>
                </c:pt>
                <c:pt idx="101">
                  <c:v>-0.1038072295801851</c:v>
                </c:pt>
                <c:pt idx="102">
                  <c:v>-0.10338051884312555</c:v>
                </c:pt>
                <c:pt idx="103">
                  <c:v>-0.10338051884312555</c:v>
                </c:pt>
                <c:pt idx="104">
                  <c:v>-0.10320085116436364</c:v>
                </c:pt>
                <c:pt idx="105">
                  <c:v>-0.10271799427769102</c:v>
                </c:pt>
                <c:pt idx="107">
                  <c:v>-0.10240357583985768</c:v>
                </c:pt>
                <c:pt idx="108">
                  <c:v>-0.10225759585086364</c:v>
                </c:pt>
                <c:pt idx="109">
                  <c:v>-9.9090953012685001E-2</c:v>
                </c:pt>
                <c:pt idx="110">
                  <c:v>-9.8821451494542134E-2</c:v>
                </c:pt>
                <c:pt idx="111">
                  <c:v>-9.846211613701833E-2</c:v>
                </c:pt>
                <c:pt idx="112">
                  <c:v>-9.5609891736673031E-2</c:v>
                </c:pt>
                <c:pt idx="113">
                  <c:v>-9.5025971780696827E-2</c:v>
                </c:pt>
                <c:pt idx="114">
                  <c:v>-9.2286039679577742E-2</c:v>
                </c:pt>
                <c:pt idx="115">
                  <c:v>-9.2286039679577742E-2</c:v>
                </c:pt>
                <c:pt idx="116">
                  <c:v>-8.8760061483875302E-2</c:v>
                </c:pt>
                <c:pt idx="117">
                  <c:v>-8.8333350746815753E-2</c:v>
                </c:pt>
                <c:pt idx="118">
                  <c:v>-8.8333350746815753E-2</c:v>
                </c:pt>
                <c:pt idx="119">
                  <c:v>-8.5189166368482366E-2</c:v>
                </c:pt>
                <c:pt idx="120">
                  <c:v>-8.4897206390494279E-2</c:v>
                </c:pt>
                <c:pt idx="121">
                  <c:v>-8.4885977160571641E-2</c:v>
                </c:pt>
                <c:pt idx="122">
                  <c:v>-8.487474793064903E-2</c:v>
                </c:pt>
                <c:pt idx="123">
                  <c:v>-8.4852289470803782E-2</c:v>
                </c:pt>
                <c:pt idx="124">
                  <c:v>-8.4841060240881172E-2</c:v>
                </c:pt>
                <c:pt idx="125">
                  <c:v>-8.4796143321190703E-2</c:v>
                </c:pt>
                <c:pt idx="126">
                  <c:v>-8.4537871032970446E-2</c:v>
                </c:pt>
                <c:pt idx="127">
                  <c:v>-8.3414948040708536E-2</c:v>
                </c:pt>
                <c:pt idx="128">
                  <c:v>-8.3280197281637103E-2</c:v>
                </c:pt>
                <c:pt idx="130">
                  <c:v>-8.1056809756958476E-2</c:v>
                </c:pt>
                <c:pt idx="131">
                  <c:v>-8.0899600538041821E-2</c:v>
                </c:pt>
                <c:pt idx="132">
                  <c:v>-8.074239131912514E-2</c:v>
                </c:pt>
                <c:pt idx="133">
                  <c:v>-8.074239131912514E-2</c:v>
                </c:pt>
                <c:pt idx="134">
                  <c:v>-8.0607640560053706E-2</c:v>
                </c:pt>
                <c:pt idx="135">
                  <c:v>-8.0596411330131096E-2</c:v>
                </c:pt>
                <c:pt idx="136">
                  <c:v>-8.0585182100208486E-2</c:v>
                </c:pt>
                <c:pt idx="137">
                  <c:v>-8.0573952870285848E-2</c:v>
                </c:pt>
                <c:pt idx="138">
                  <c:v>-8.0136012903303716E-2</c:v>
                </c:pt>
                <c:pt idx="139">
                  <c:v>-7.7440997721875099E-2</c:v>
                </c:pt>
                <c:pt idx="140">
                  <c:v>-7.7429768491952461E-2</c:v>
                </c:pt>
                <c:pt idx="141">
                  <c:v>-7.7160266973809594E-2</c:v>
                </c:pt>
                <c:pt idx="142">
                  <c:v>-7.7137808513964373E-2</c:v>
                </c:pt>
                <c:pt idx="143">
                  <c:v>-7.7126579284041735E-2</c:v>
                </c:pt>
                <c:pt idx="144">
                  <c:v>-7.6598805477678639E-2</c:v>
                </c:pt>
                <c:pt idx="145">
                  <c:v>-7.6587576247756028E-2</c:v>
                </c:pt>
                <c:pt idx="146">
                  <c:v>-7.5846447072863143E-2</c:v>
                </c:pt>
                <c:pt idx="148">
                  <c:v>-7.3331099570196429E-2</c:v>
                </c:pt>
                <c:pt idx="149">
                  <c:v>-7.3173890351279774E-2</c:v>
                </c:pt>
                <c:pt idx="150">
                  <c:v>-7.3005451902440482E-2</c:v>
                </c:pt>
                <c:pt idx="151">
                  <c:v>-7.2881930373291659E-2</c:v>
                </c:pt>
                <c:pt idx="152">
                  <c:v>-7.2646116544916678E-2</c:v>
                </c:pt>
                <c:pt idx="153">
                  <c:v>-7.0961732056523785E-2</c:v>
                </c:pt>
                <c:pt idx="154">
                  <c:v>-6.9165055268904693E-2</c:v>
                </c:pt>
                <c:pt idx="156">
                  <c:v>-6.9165055268904693E-2</c:v>
                </c:pt>
                <c:pt idx="157">
                  <c:v>-6.8704656842077313E-2</c:v>
                </c:pt>
                <c:pt idx="158">
                  <c:v>-6.8682198382232065E-2</c:v>
                </c:pt>
                <c:pt idx="159">
                  <c:v>-6.7806318448267774E-2</c:v>
                </c:pt>
                <c:pt idx="160">
                  <c:v>-6.7761401528577292E-2</c:v>
                </c:pt>
                <c:pt idx="161">
                  <c:v>-6.5975953970880824E-2</c:v>
                </c:pt>
                <c:pt idx="162">
                  <c:v>-6.5560472463743913E-2</c:v>
                </c:pt>
                <c:pt idx="163">
                  <c:v>-6.5515555544053444E-2</c:v>
                </c:pt>
                <c:pt idx="164">
                  <c:v>-6.4460007931327237E-2</c:v>
                </c:pt>
                <c:pt idx="166">
                  <c:v>-6.2360141935797433E-2</c:v>
                </c:pt>
                <c:pt idx="167">
                  <c:v>-6.0978946655315266E-2</c:v>
                </c:pt>
                <c:pt idx="168">
                  <c:v>-6.079927897655335E-2</c:v>
                </c:pt>
                <c:pt idx="169">
                  <c:v>-6.0529777458410497E-2</c:v>
                </c:pt>
                <c:pt idx="170">
                  <c:v>-5.7913366886440207E-2</c:v>
                </c:pt>
                <c:pt idx="171">
                  <c:v>-5.3949448723755608E-2</c:v>
                </c:pt>
                <c:pt idx="172">
                  <c:v>-5.3859614884374657E-2</c:v>
                </c:pt>
                <c:pt idx="173">
                  <c:v>-5.2893901111029401E-2</c:v>
                </c:pt>
                <c:pt idx="174">
                  <c:v>-5.2714233432267499E-2</c:v>
                </c:pt>
                <c:pt idx="175">
                  <c:v>-4.9996759790993633E-2</c:v>
                </c:pt>
                <c:pt idx="176">
                  <c:v>-4.9727258272850766E-2</c:v>
                </c:pt>
                <c:pt idx="177">
                  <c:v>-4.9727258272850766E-2</c:v>
                </c:pt>
                <c:pt idx="178">
                  <c:v>-4.6403406215755477E-2</c:v>
                </c:pt>
                <c:pt idx="180">
                  <c:v>-4.2147528075082777E-2</c:v>
                </c:pt>
                <c:pt idx="181">
                  <c:v>-4.1833109637249441E-2</c:v>
                </c:pt>
                <c:pt idx="182">
                  <c:v>-3.999151592993988E-2</c:v>
                </c:pt>
                <c:pt idx="183">
                  <c:v>-3.9632180572416062E-2</c:v>
                </c:pt>
                <c:pt idx="184">
                  <c:v>-3.9306532904660102E-2</c:v>
                </c:pt>
                <c:pt idx="185">
                  <c:v>-3.7745669945416033E-2</c:v>
                </c:pt>
                <c:pt idx="186">
                  <c:v>-3.4994508614374309E-2</c:v>
                </c:pt>
                <c:pt idx="187">
                  <c:v>-3.3489791804743332E-2</c:v>
                </c:pt>
                <c:pt idx="188">
                  <c:v>-3.1333779659600436E-2</c:v>
                </c:pt>
                <c:pt idx="189">
                  <c:v>-3.0951985842231383E-2</c:v>
                </c:pt>
                <c:pt idx="190">
                  <c:v>-3.089583969261829E-2</c:v>
                </c:pt>
                <c:pt idx="191">
                  <c:v>-3.0761088933546857E-2</c:v>
                </c:pt>
                <c:pt idx="193">
                  <c:v>-2.6999296909469409E-2</c:v>
                </c:pt>
                <c:pt idx="194">
                  <c:v>-2.6392918493647971E-2</c:v>
                </c:pt>
                <c:pt idx="195">
                  <c:v>-2.6392918493647971E-2</c:v>
                </c:pt>
                <c:pt idx="196">
                  <c:v>-2.6381689263725347E-2</c:v>
                </c:pt>
                <c:pt idx="197">
                  <c:v>-2.6348001573957489E-2</c:v>
                </c:pt>
                <c:pt idx="198">
                  <c:v>-2.5764081617981285E-2</c:v>
                </c:pt>
                <c:pt idx="199">
                  <c:v>-2.5741623158136051E-2</c:v>
                </c:pt>
                <c:pt idx="200">
                  <c:v>-2.5090327822624131E-2</c:v>
                </c:pt>
                <c:pt idx="201">
                  <c:v>-2.3181358735778854E-2</c:v>
                </c:pt>
                <c:pt idx="202">
                  <c:v>-1.8936709825028777E-2</c:v>
                </c:pt>
                <c:pt idx="203">
                  <c:v>-1.8577374467504973E-2</c:v>
                </c:pt>
                <c:pt idx="204">
                  <c:v>-1.7948537591838287E-2</c:v>
                </c:pt>
                <c:pt idx="205">
                  <c:v>-1.7297242256326367E-2</c:v>
                </c:pt>
                <c:pt idx="206">
                  <c:v>-1.7027740738183514E-2</c:v>
                </c:pt>
                <c:pt idx="207">
                  <c:v>-1.7027740738183514E-2</c:v>
                </c:pt>
                <c:pt idx="208">
                  <c:v>-1.5927276205766824E-2</c:v>
                </c:pt>
                <c:pt idx="209">
                  <c:v>-1.5478107008862055E-2</c:v>
                </c:pt>
                <c:pt idx="210">
                  <c:v>-1.5455648549016821E-2</c:v>
                </c:pt>
                <c:pt idx="211">
                  <c:v>-1.5455648549016821E-2</c:v>
                </c:pt>
                <c:pt idx="212">
                  <c:v>-1.5433190089171572E-2</c:v>
                </c:pt>
                <c:pt idx="214">
                  <c:v>-1.4871728593040617E-2</c:v>
                </c:pt>
                <c:pt idx="215">
                  <c:v>-1.4838040903272759E-2</c:v>
                </c:pt>
                <c:pt idx="216">
                  <c:v>-1.4377642476445365E-2</c:v>
                </c:pt>
                <c:pt idx="217">
                  <c:v>-1.4366413246522741E-2</c:v>
                </c:pt>
                <c:pt idx="218">
                  <c:v>-1.2760633367588189E-2</c:v>
                </c:pt>
                <c:pt idx="219">
                  <c:v>-1.2749404137665579E-2</c:v>
                </c:pt>
                <c:pt idx="220">
                  <c:v>-1.2457444159677478E-2</c:v>
                </c:pt>
                <c:pt idx="221">
                  <c:v>-1.2446214929754854E-2</c:v>
                </c:pt>
                <c:pt idx="222">
                  <c:v>-1.2423756469909619E-2</c:v>
                </c:pt>
                <c:pt idx="223">
                  <c:v>-1.2131796491921518E-2</c:v>
                </c:pt>
                <c:pt idx="224">
                  <c:v>-1.2120567261998894E-2</c:v>
                </c:pt>
                <c:pt idx="225">
                  <c:v>-1.2109338032076283E-2</c:v>
                </c:pt>
                <c:pt idx="226">
                  <c:v>-1.185106574385604E-2</c:v>
                </c:pt>
                <c:pt idx="229">
                  <c:v>-5.0124647209809081E-3</c:v>
                </c:pt>
                <c:pt idx="230">
                  <c:v>-4.3499401555463779E-3</c:v>
                </c:pt>
                <c:pt idx="231">
                  <c:v>-4.0579801775582763E-3</c:v>
                </c:pt>
                <c:pt idx="232">
                  <c:v>-4.0467509476356522E-3</c:v>
                </c:pt>
                <c:pt idx="233">
                  <c:v>-4.0848045270702044E-4</c:v>
                </c:pt>
                <c:pt idx="234">
                  <c:v>1.7812193822037345E-3</c:v>
                </c:pt>
                <c:pt idx="235">
                  <c:v>1.7924486121263586E-3</c:v>
                </c:pt>
                <c:pt idx="236">
                  <c:v>2.4212854877930373E-3</c:v>
                </c:pt>
                <c:pt idx="237">
                  <c:v>4.9254037605371281E-3</c:v>
                </c:pt>
                <c:pt idx="238">
                  <c:v>5.4307191070549973E-3</c:v>
                </c:pt>
                <c:pt idx="240">
                  <c:v>7.3172297340550266E-3</c:v>
                </c:pt>
                <c:pt idx="241">
                  <c:v>7.3284589639776507E-3</c:v>
                </c:pt>
                <c:pt idx="242">
                  <c:v>7.6428774018109866E-3</c:v>
                </c:pt>
                <c:pt idx="243">
                  <c:v>8.2717142774776653E-3</c:v>
                </c:pt>
                <c:pt idx="244">
                  <c:v>8.5524450255431428E-3</c:v>
                </c:pt>
                <c:pt idx="245">
                  <c:v>1.1135167907745575E-2</c:v>
                </c:pt>
                <c:pt idx="246">
                  <c:v>1.1438357115656293E-2</c:v>
                </c:pt>
                <c:pt idx="247">
                  <c:v>1.2987990844977752E-2</c:v>
                </c:pt>
                <c:pt idx="248">
                  <c:v>1.3976163078168242E-2</c:v>
                </c:pt>
                <c:pt idx="249">
                  <c:v>1.4762209172751589E-2</c:v>
                </c:pt>
                <c:pt idx="250">
                  <c:v>1.5065398380662315E-2</c:v>
                </c:pt>
                <c:pt idx="251">
                  <c:v>1.5391046048418268E-2</c:v>
                </c:pt>
                <c:pt idx="252">
                  <c:v>1.6951909007662344E-2</c:v>
                </c:pt>
                <c:pt idx="253">
                  <c:v>2.2824796257192213E-2</c:v>
                </c:pt>
                <c:pt idx="254">
                  <c:v>2.2824796257192213E-2</c:v>
                </c:pt>
                <c:pt idx="255">
                  <c:v>2.2847254717037455E-2</c:v>
                </c:pt>
                <c:pt idx="256">
                  <c:v>2.3116756235180315E-2</c:v>
                </c:pt>
                <c:pt idx="257">
                  <c:v>2.3127985465102936E-2</c:v>
                </c:pt>
                <c:pt idx="258">
                  <c:v>2.3127985465102936E-2</c:v>
                </c:pt>
                <c:pt idx="259">
                  <c:v>2.4060011548680333E-2</c:v>
                </c:pt>
                <c:pt idx="260">
                  <c:v>2.5014496092102968E-2</c:v>
                </c:pt>
                <c:pt idx="262">
                  <c:v>2.6620275971037523E-2</c:v>
                </c:pt>
                <c:pt idx="263">
                  <c:v>2.6631505200960141E-2</c:v>
                </c:pt>
                <c:pt idx="264">
                  <c:v>2.7215425156936344E-2</c:v>
                </c:pt>
                <c:pt idx="265">
                  <c:v>2.7226654386858961E-2</c:v>
                </c:pt>
                <c:pt idx="266">
                  <c:v>2.9618480360376863E-2</c:v>
                </c:pt>
                <c:pt idx="267">
                  <c:v>2.9932898798210202E-2</c:v>
                </c:pt>
                <c:pt idx="268">
                  <c:v>3.0561735673876881E-2</c:v>
                </c:pt>
                <c:pt idx="269">
                  <c:v>3.1504990987376899E-2</c:v>
                </c:pt>
                <c:pt idx="270">
                  <c:v>3.5760869128049592E-2</c:v>
                </c:pt>
                <c:pt idx="271">
                  <c:v>3.6389706003716271E-2</c:v>
                </c:pt>
                <c:pt idx="272">
                  <c:v>3.7703525904662721E-2</c:v>
                </c:pt>
                <c:pt idx="273">
                  <c:v>3.7849505893656779E-2</c:v>
                </c:pt>
                <c:pt idx="274">
                  <c:v>3.8624322758317502E-2</c:v>
                </c:pt>
                <c:pt idx="276">
                  <c:v>4.2094154804406855E-2</c:v>
                </c:pt>
                <c:pt idx="277">
                  <c:v>4.2105384034329472E-2</c:v>
                </c:pt>
                <c:pt idx="278">
                  <c:v>4.2745450139918768E-2</c:v>
                </c:pt>
                <c:pt idx="279">
                  <c:v>4.5283256102430718E-2</c:v>
                </c:pt>
                <c:pt idx="280">
                  <c:v>4.5429236091424768E-2</c:v>
                </c:pt>
                <c:pt idx="281">
                  <c:v>4.5440465321347392E-2</c:v>
                </c:pt>
                <c:pt idx="282">
                  <c:v>4.5743654529258111E-2</c:v>
                </c:pt>
                <c:pt idx="283">
                  <c:v>4.6058072967091447E-2</c:v>
                </c:pt>
                <c:pt idx="284">
                  <c:v>4.9550363473026035E-2</c:v>
                </c:pt>
                <c:pt idx="285">
                  <c:v>4.9819864991168895E-2</c:v>
                </c:pt>
                <c:pt idx="286">
                  <c:v>4.9831094221091519E-2</c:v>
                </c:pt>
                <c:pt idx="287">
                  <c:v>4.9853552680936754E-2</c:v>
                </c:pt>
                <c:pt idx="289">
                  <c:v>5.3188633967954674E-2</c:v>
                </c:pt>
                <c:pt idx="290">
                  <c:v>5.3312155497103483E-2</c:v>
                </c:pt>
                <c:pt idx="291">
                  <c:v>5.4120660051532071E-2</c:v>
                </c:pt>
                <c:pt idx="292">
                  <c:v>5.4401390799597556E-2</c:v>
                </c:pt>
                <c:pt idx="293">
                  <c:v>5.7893681305532144E-2</c:v>
                </c:pt>
                <c:pt idx="294">
                  <c:v>9.1918247971068484E-2</c:v>
                </c:pt>
                <c:pt idx="295">
                  <c:v>9.5848478443985211E-2</c:v>
                </c:pt>
                <c:pt idx="296">
                  <c:v>9.5859707673907835E-2</c:v>
                </c:pt>
                <c:pt idx="297">
                  <c:v>0.10375385630950917</c:v>
                </c:pt>
                <c:pt idx="298">
                  <c:v>0.10375385630950917</c:v>
                </c:pt>
                <c:pt idx="299">
                  <c:v>0.10388860706858059</c:v>
                </c:pt>
                <c:pt idx="300">
                  <c:v>0.10707770836660446</c:v>
                </c:pt>
                <c:pt idx="301">
                  <c:v>0.10708893759652709</c:v>
                </c:pt>
                <c:pt idx="302">
                  <c:v>0.17256657727531993</c:v>
                </c:pt>
                <c:pt idx="303">
                  <c:v>0.17740637537196885</c:v>
                </c:pt>
                <c:pt idx="304">
                  <c:v>0.18146012737403439</c:v>
                </c:pt>
                <c:pt idx="305">
                  <c:v>0.18736670231333211</c:v>
                </c:pt>
                <c:pt idx="306">
                  <c:v>0.18738916077317735</c:v>
                </c:pt>
                <c:pt idx="307">
                  <c:v>0.18738916077317735</c:v>
                </c:pt>
                <c:pt idx="308">
                  <c:v>0.18790570534961784</c:v>
                </c:pt>
                <c:pt idx="309">
                  <c:v>0.18800676841892142</c:v>
                </c:pt>
                <c:pt idx="310">
                  <c:v>0.1886468345245107</c:v>
                </c:pt>
                <c:pt idx="311">
                  <c:v>0.18865806375443334</c:v>
                </c:pt>
                <c:pt idx="312">
                  <c:v>0.19087022204918933</c:v>
                </c:pt>
                <c:pt idx="313">
                  <c:v>0.19133062047601671</c:v>
                </c:pt>
                <c:pt idx="314">
                  <c:v>0.19134184970593934</c:v>
                </c:pt>
                <c:pt idx="315">
                  <c:v>0.19135307893586195</c:v>
                </c:pt>
                <c:pt idx="316">
                  <c:v>0.19194822812176077</c:v>
                </c:pt>
                <c:pt idx="317">
                  <c:v>0.19194822812176077</c:v>
                </c:pt>
                <c:pt idx="318">
                  <c:v>0.19514855864970726</c:v>
                </c:pt>
                <c:pt idx="319">
                  <c:v>0.19846118147687994</c:v>
                </c:pt>
                <c:pt idx="320">
                  <c:v>0.20313254112468954</c:v>
                </c:pt>
                <c:pt idx="321">
                  <c:v>0.20339081341290979</c:v>
                </c:pt>
                <c:pt idx="322">
                  <c:v>0.20587247322580865</c:v>
                </c:pt>
                <c:pt idx="323">
                  <c:v>0.20587247322580865</c:v>
                </c:pt>
                <c:pt idx="324">
                  <c:v>0.2069617085283027</c:v>
                </c:pt>
                <c:pt idx="325">
                  <c:v>0.21015080982632658</c:v>
                </c:pt>
                <c:pt idx="326">
                  <c:v>0.21045399903423731</c:v>
                </c:pt>
                <c:pt idx="327">
                  <c:v>0.21045399903423731</c:v>
                </c:pt>
                <c:pt idx="328">
                  <c:v>0.21045399903423731</c:v>
                </c:pt>
                <c:pt idx="329">
                  <c:v>0.21472110640483261</c:v>
                </c:pt>
                <c:pt idx="330">
                  <c:v>0.21474356486467785</c:v>
                </c:pt>
                <c:pt idx="331">
                  <c:v>0.21725891236734457</c:v>
                </c:pt>
                <c:pt idx="332">
                  <c:v>0.21930263221326127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8A9-4D6C-9669-8988F957C8D4}"/>
            </c:ext>
          </c:extLst>
        </c:ser>
        <c:ser>
          <c:idx val="8"/>
          <c:order val="8"/>
          <c:tx>
            <c:strRef>
              <c:f>A!$U$20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A!$F$21:$F$996</c:f>
              <c:numCache>
                <c:formatCode>General</c:formatCode>
                <c:ptCount val="976"/>
                <c:pt idx="0">
                  <c:v>-12419</c:v>
                </c:pt>
                <c:pt idx="1">
                  <c:v>-12283</c:v>
                </c:pt>
                <c:pt idx="2">
                  <c:v>-12270.5</c:v>
                </c:pt>
                <c:pt idx="3">
                  <c:v>-12257</c:v>
                </c:pt>
                <c:pt idx="4">
                  <c:v>-12166</c:v>
                </c:pt>
                <c:pt idx="5">
                  <c:v>-12148</c:v>
                </c:pt>
                <c:pt idx="6">
                  <c:v>-12094.5</c:v>
                </c:pt>
                <c:pt idx="7">
                  <c:v>-11932.5</c:v>
                </c:pt>
                <c:pt idx="8">
                  <c:v>-11928</c:v>
                </c:pt>
                <c:pt idx="9">
                  <c:v>-11735</c:v>
                </c:pt>
                <c:pt idx="10">
                  <c:v>-11728</c:v>
                </c:pt>
                <c:pt idx="11">
                  <c:v>-11662.5</c:v>
                </c:pt>
                <c:pt idx="12">
                  <c:v>-11645</c:v>
                </c:pt>
                <c:pt idx="13">
                  <c:v>-11645</c:v>
                </c:pt>
                <c:pt idx="14">
                  <c:v>-11635.5</c:v>
                </c:pt>
                <c:pt idx="15">
                  <c:v>-11629</c:v>
                </c:pt>
                <c:pt idx="16">
                  <c:v>-11615.5</c:v>
                </c:pt>
                <c:pt idx="17">
                  <c:v>-11594.5</c:v>
                </c:pt>
                <c:pt idx="18">
                  <c:v>-11584</c:v>
                </c:pt>
                <c:pt idx="19">
                  <c:v>-11574.5</c:v>
                </c:pt>
                <c:pt idx="20">
                  <c:v>-11561</c:v>
                </c:pt>
                <c:pt idx="21">
                  <c:v>-11559.5</c:v>
                </c:pt>
                <c:pt idx="22">
                  <c:v>-11490</c:v>
                </c:pt>
                <c:pt idx="23">
                  <c:v>-11251</c:v>
                </c:pt>
                <c:pt idx="24">
                  <c:v>-11229.5</c:v>
                </c:pt>
                <c:pt idx="25">
                  <c:v>-10924</c:v>
                </c:pt>
                <c:pt idx="26">
                  <c:v>-10911</c:v>
                </c:pt>
                <c:pt idx="27">
                  <c:v>-10735.5</c:v>
                </c:pt>
                <c:pt idx="28">
                  <c:v>-10614.5</c:v>
                </c:pt>
                <c:pt idx="29">
                  <c:v>-10431</c:v>
                </c:pt>
                <c:pt idx="30">
                  <c:v>-10417</c:v>
                </c:pt>
                <c:pt idx="31">
                  <c:v>-10411.5</c:v>
                </c:pt>
                <c:pt idx="32">
                  <c:v>-10397.5</c:v>
                </c:pt>
                <c:pt idx="33">
                  <c:v>-10377</c:v>
                </c:pt>
                <c:pt idx="34">
                  <c:v>-10369</c:v>
                </c:pt>
                <c:pt idx="35">
                  <c:v>-10236</c:v>
                </c:pt>
                <c:pt idx="36">
                  <c:v>-10235.5</c:v>
                </c:pt>
                <c:pt idx="37">
                  <c:v>-10235</c:v>
                </c:pt>
                <c:pt idx="38">
                  <c:v>-10214.5</c:v>
                </c:pt>
                <c:pt idx="39">
                  <c:v>-10079.5</c:v>
                </c:pt>
                <c:pt idx="40">
                  <c:v>-10018.5</c:v>
                </c:pt>
                <c:pt idx="41">
                  <c:v>-9910.5</c:v>
                </c:pt>
                <c:pt idx="42">
                  <c:v>-9855.5</c:v>
                </c:pt>
                <c:pt idx="43">
                  <c:v>-9791</c:v>
                </c:pt>
                <c:pt idx="44">
                  <c:v>-9629</c:v>
                </c:pt>
                <c:pt idx="45">
                  <c:v>-9572.5</c:v>
                </c:pt>
                <c:pt idx="46">
                  <c:v>-9227</c:v>
                </c:pt>
                <c:pt idx="47">
                  <c:v>-9107</c:v>
                </c:pt>
                <c:pt idx="48">
                  <c:v>-9047</c:v>
                </c:pt>
                <c:pt idx="49">
                  <c:v>-9024</c:v>
                </c:pt>
                <c:pt idx="50">
                  <c:v>-8918</c:v>
                </c:pt>
                <c:pt idx="51">
                  <c:v>-8917.5</c:v>
                </c:pt>
                <c:pt idx="52">
                  <c:v>-8890.5</c:v>
                </c:pt>
                <c:pt idx="53">
                  <c:v>-8849</c:v>
                </c:pt>
                <c:pt idx="54">
                  <c:v>-8701.5</c:v>
                </c:pt>
                <c:pt idx="55">
                  <c:v>-8687</c:v>
                </c:pt>
                <c:pt idx="56">
                  <c:v>-8539</c:v>
                </c:pt>
                <c:pt idx="57">
                  <c:v>-8532</c:v>
                </c:pt>
                <c:pt idx="58">
                  <c:v>-8411</c:v>
                </c:pt>
                <c:pt idx="59">
                  <c:v>-8368.5</c:v>
                </c:pt>
                <c:pt idx="60">
                  <c:v>-8368.5</c:v>
                </c:pt>
                <c:pt idx="61">
                  <c:v>-8296</c:v>
                </c:pt>
                <c:pt idx="62">
                  <c:v>-8228</c:v>
                </c:pt>
                <c:pt idx="63">
                  <c:v>-8228</c:v>
                </c:pt>
                <c:pt idx="64">
                  <c:v>-8227.5</c:v>
                </c:pt>
                <c:pt idx="65">
                  <c:v>-8227.5</c:v>
                </c:pt>
                <c:pt idx="66">
                  <c:v>-8227.5</c:v>
                </c:pt>
                <c:pt idx="67">
                  <c:v>-8227</c:v>
                </c:pt>
                <c:pt idx="68">
                  <c:v>-8227</c:v>
                </c:pt>
                <c:pt idx="69">
                  <c:v>-8215</c:v>
                </c:pt>
                <c:pt idx="70">
                  <c:v>-8215</c:v>
                </c:pt>
                <c:pt idx="71">
                  <c:v>-8207</c:v>
                </c:pt>
                <c:pt idx="72">
                  <c:v>-8187</c:v>
                </c:pt>
                <c:pt idx="73">
                  <c:v>-8187</c:v>
                </c:pt>
                <c:pt idx="74">
                  <c:v>-8173</c:v>
                </c:pt>
                <c:pt idx="75">
                  <c:v>-8173</c:v>
                </c:pt>
                <c:pt idx="76">
                  <c:v>-8173</c:v>
                </c:pt>
                <c:pt idx="77">
                  <c:v>-8159</c:v>
                </c:pt>
                <c:pt idx="78">
                  <c:v>-8159</c:v>
                </c:pt>
                <c:pt idx="79">
                  <c:v>-8159</c:v>
                </c:pt>
                <c:pt idx="80">
                  <c:v>-8063</c:v>
                </c:pt>
                <c:pt idx="81">
                  <c:v>-8044.5</c:v>
                </c:pt>
                <c:pt idx="82">
                  <c:v>-8038.5</c:v>
                </c:pt>
                <c:pt idx="83">
                  <c:v>-8038.5</c:v>
                </c:pt>
                <c:pt idx="84">
                  <c:v>-7996.5</c:v>
                </c:pt>
                <c:pt idx="85">
                  <c:v>-7896</c:v>
                </c:pt>
                <c:pt idx="86">
                  <c:v>-7890</c:v>
                </c:pt>
                <c:pt idx="87">
                  <c:v>-7869.5</c:v>
                </c:pt>
                <c:pt idx="88">
                  <c:v>-7869.5</c:v>
                </c:pt>
                <c:pt idx="89">
                  <c:v>-7680.5</c:v>
                </c:pt>
                <c:pt idx="90">
                  <c:v>-7645</c:v>
                </c:pt>
                <c:pt idx="91">
                  <c:v>-7544.5</c:v>
                </c:pt>
                <c:pt idx="92">
                  <c:v>-7524</c:v>
                </c:pt>
                <c:pt idx="93">
                  <c:v>-7510.5</c:v>
                </c:pt>
                <c:pt idx="94">
                  <c:v>-7462</c:v>
                </c:pt>
                <c:pt idx="95">
                  <c:v>-7399</c:v>
                </c:pt>
                <c:pt idx="96">
                  <c:v>-7389.5</c:v>
                </c:pt>
                <c:pt idx="97">
                  <c:v>-7336</c:v>
                </c:pt>
                <c:pt idx="98">
                  <c:v>-7260</c:v>
                </c:pt>
                <c:pt idx="99">
                  <c:v>-7181</c:v>
                </c:pt>
                <c:pt idx="100">
                  <c:v>-7040</c:v>
                </c:pt>
                <c:pt idx="101">
                  <c:v>-7032</c:v>
                </c:pt>
                <c:pt idx="102">
                  <c:v>-7013</c:v>
                </c:pt>
                <c:pt idx="103">
                  <c:v>-7013</c:v>
                </c:pt>
                <c:pt idx="104">
                  <c:v>-7005</c:v>
                </c:pt>
                <c:pt idx="105">
                  <c:v>-6983.5</c:v>
                </c:pt>
                <c:pt idx="106">
                  <c:v>-6982</c:v>
                </c:pt>
                <c:pt idx="107">
                  <c:v>-6969.5</c:v>
                </c:pt>
                <c:pt idx="108">
                  <c:v>-6963</c:v>
                </c:pt>
                <c:pt idx="109">
                  <c:v>-6822</c:v>
                </c:pt>
                <c:pt idx="110">
                  <c:v>-6810</c:v>
                </c:pt>
                <c:pt idx="111">
                  <c:v>-6794</c:v>
                </c:pt>
                <c:pt idx="112">
                  <c:v>-6667</c:v>
                </c:pt>
                <c:pt idx="113">
                  <c:v>-6641</c:v>
                </c:pt>
                <c:pt idx="114">
                  <c:v>-6519</c:v>
                </c:pt>
                <c:pt idx="115">
                  <c:v>-6519</c:v>
                </c:pt>
                <c:pt idx="116">
                  <c:v>-6362</c:v>
                </c:pt>
                <c:pt idx="117">
                  <c:v>-6343</c:v>
                </c:pt>
                <c:pt idx="118">
                  <c:v>-6343</c:v>
                </c:pt>
                <c:pt idx="119">
                  <c:v>-6203</c:v>
                </c:pt>
                <c:pt idx="120">
                  <c:v>-6190</c:v>
                </c:pt>
                <c:pt idx="121">
                  <c:v>-6189.5</c:v>
                </c:pt>
                <c:pt idx="122">
                  <c:v>-6189</c:v>
                </c:pt>
                <c:pt idx="123">
                  <c:v>-6188</c:v>
                </c:pt>
                <c:pt idx="124">
                  <c:v>-6187.5</c:v>
                </c:pt>
                <c:pt idx="125">
                  <c:v>-6185.5</c:v>
                </c:pt>
                <c:pt idx="126">
                  <c:v>-6174</c:v>
                </c:pt>
                <c:pt idx="127">
                  <c:v>-6124</c:v>
                </c:pt>
                <c:pt idx="128">
                  <c:v>-6118</c:v>
                </c:pt>
                <c:pt idx="129">
                  <c:v>-6097</c:v>
                </c:pt>
                <c:pt idx="130">
                  <c:v>-6019</c:v>
                </c:pt>
                <c:pt idx="131">
                  <c:v>-6012</c:v>
                </c:pt>
                <c:pt idx="132">
                  <c:v>-6005</c:v>
                </c:pt>
                <c:pt idx="133">
                  <c:v>-6005</c:v>
                </c:pt>
                <c:pt idx="134">
                  <c:v>-5999</c:v>
                </c:pt>
                <c:pt idx="135">
                  <c:v>-5998.5</c:v>
                </c:pt>
                <c:pt idx="136">
                  <c:v>-5998</c:v>
                </c:pt>
                <c:pt idx="137">
                  <c:v>-5997.5</c:v>
                </c:pt>
                <c:pt idx="138">
                  <c:v>-5978</c:v>
                </c:pt>
                <c:pt idx="139">
                  <c:v>-5858</c:v>
                </c:pt>
                <c:pt idx="140">
                  <c:v>-5857.5</c:v>
                </c:pt>
                <c:pt idx="141">
                  <c:v>-5845.5</c:v>
                </c:pt>
                <c:pt idx="142">
                  <c:v>-5844.5</c:v>
                </c:pt>
                <c:pt idx="143">
                  <c:v>-5844</c:v>
                </c:pt>
                <c:pt idx="144">
                  <c:v>-5820.5</c:v>
                </c:pt>
                <c:pt idx="145">
                  <c:v>-5820</c:v>
                </c:pt>
                <c:pt idx="146">
                  <c:v>-5787</c:v>
                </c:pt>
                <c:pt idx="147">
                  <c:v>-5720</c:v>
                </c:pt>
                <c:pt idx="148">
                  <c:v>-5675</c:v>
                </c:pt>
                <c:pt idx="149">
                  <c:v>-5668</c:v>
                </c:pt>
                <c:pt idx="150">
                  <c:v>-5660.5</c:v>
                </c:pt>
                <c:pt idx="151">
                  <c:v>-5655</c:v>
                </c:pt>
                <c:pt idx="152">
                  <c:v>-5644.5</c:v>
                </c:pt>
                <c:pt idx="153">
                  <c:v>-5569.5</c:v>
                </c:pt>
                <c:pt idx="154">
                  <c:v>-5489.5</c:v>
                </c:pt>
                <c:pt idx="155">
                  <c:v>-5978</c:v>
                </c:pt>
                <c:pt idx="156">
                  <c:v>-5489.5</c:v>
                </c:pt>
                <c:pt idx="157">
                  <c:v>-5469</c:v>
                </c:pt>
                <c:pt idx="158">
                  <c:v>-5468</c:v>
                </c:pt>
                <c:pt idx="159">
                  <c:v>-5429</c:v>
                </c:pt>
                <c:pt idx="160">
                  <c:v>-5427</c:v>
                </c:pt>
                <c:pt idx="161">
                  <c:v>-5347.5</c:v>
                </c:pt>
                <c:pt idx="162">
                  <c:v>-5329</c:v>
                </c:pt>
                <c:pt idx="163">
                  <c:v>-5327</c:v>
                </c:pt>
                <c:pt idx="164">
                  <c:v>-5280</c:v>
                </c:pt>
                <c:pt idx="165">
                  <c:v>-5274</c:v>
                </c:pt>
                <c:pt idx="166">
                  <c:v>-5186.5</c:v>
                </c:pt>
                <c:pt idx="167">
                  <c:v>-5125</c:v>
                </c:pt>
                <c:pt idx="168">
                  <c:v>-5117</c:v>
                </c:pt>
                <c:pt idx="169">
                  <c:v>-5105</c:v>
                </c:pt>
                <c:pt idx="170">
                  <c:v>-4988.5</c:v>
                </c:pt>
                <c:pt idx="171">
                  <c:v>-4812</c:v>
                </c:pt>
                <c:pt idx="172">
                  <c:v>-4808</c:v>
                </c:pt>
                <c:pt idx="173">
                  <c:v>-4765</c:v>
                </c:pt>
                <c:pt idx="174">
                  <c:v>-4757</c:v>
                </c:pt>
                <c:pt idx="175">
                  <c:v>-4636</c:v>
                </c:pt>
                <c:pt idx="176">
                  <c:v>-4624</c:v>
                </c:pt>
                <c:pt idx="177">
                  <c:v>-4624</c:v>
                </c:pt>
                <c:pt idx="178">
                  <c:v>-4476</c:v>
                </c:pt>
                <c:pt idx="179">
                  <c:v>-4455</c:v>
                </c:pt>
                <c:pt idx="180">
                  <c:v>-4286.5</c:v>
                </c:pt>
                <c:pt idx="181">
                  <c:v>-4272.5</c:v>
                </c:pt>
                <c:pt idx="182">
                  <c:v>-4190.5</c:v>
                </c:pt>
                <c:pt idx="183">
                  <c:v>-4174.5</c:v>
                </c:pt>
                <c:pt idx="184">
                  <c:v>-4160</c:v>
                </c:pt>
                <c:pt idx="185">
                  <c:v>-4090.5</c:v>
                </c:pt>
                <c:pt idx="186">
                  <c:v>-3968</c:v>
                </c:pt>
                <c:pt idx="187">
                  <c:v>-3901</c:v>
                </c:pt>
                <c:pt idx="188">
                  <c:v>-3805</c:v>
                </c:pt>
                <c:pt idx="189">
                  <c:v>-3788</c:v>
                </c:pt>
                <c:pt idx="190">
                  <c:v>-3785.5</c:v>
                </c:pt>
                <c:pt idx="191">
                  <c:v>-3779.5</c:v>
                </c:pt>
                <c:pt idx="192">
                  <c:v>-3683</c:v>
                </c:pt>
                <c:pt idx="193">
                  <c:v>-3612</c:v>
                </c:pt>
                <c:pt idx="194">
                  <c:v>-3585</c:v>
                </c:pt>
                <c:pt idx="195">
                  <c:v>-3585</c:v>
                </c:pt>
                <c:pt idx="196">
                  <c:v>-3584.5</c:v>
                </c:pt>
                <c:pt idx="197">
                  <c:v>-3583</c:v>
                </c:pt>
                <c:pt idx="198">
                  <c:v>-3557</c:v>
                </c:pt>
                <c:pt idx="199">
                  <c:v>-3556</c:v>
                </c:pt>
                <c:pt idx="200">
                  <c:v>-3527</c:v>
                </c:pt>
                <c:pt idx="201">
                  <c:v>-3442</c:v>
                </c:pt>
                <c:pt idx="202">
                  <c:v>-3253</c:v>
                </c:pt>
                <c:pt idx="203">
                  <c:v>-3237</c:v>
                </c:pt>
                <c:pt idx="204">
                  <c:v>-3209</c:v>
                </c:pt>
                <c:pt idx="205">
                  <c:v>-3180</c:v>
                </c:pt>
                <c:pt idx="206">
                  <c:v>-3168</c:v>
                </c:pt>
                <c:pt idx="207">
                  <c:v>-3168</c:v>
                </c:pt>
                <c:pt idx="208">
                  <c:v>-3119</c:v>
                </c:pt>
                <c:pt idx="209">
                  <c:v>-3099</c:v>
                </c:pt>
                <c:pt idx="210">
                  <c:v>-3098</c:v>
                </c:pt>
                <c:pt idx="211">
                  <c:v>-3098</c:v>
                </c:pt>
                <c:pt idx="212">
                  <c:v>-3097</c:v>
                </c:pt>
                <c:pt idx="213">
                  <c:v>-3073</c:v>
                </c:pt>
                <c:pt idx="214">
                  <c:v>-3072</c:v>
                </c:pt>
                <c:pt idx="215">
                  <c:v>-3070.5</c:v>
                </c:pt>
                <c:pt idx="216">
                  <c:v>-3050</c:v>
                </c:pt>
                <c:pt idx="217">
                  <c:v>-3049.5</c:v>
                </c:pt>
                <c:pt idx="218">
                  <c:v>-2978</c:v>
                </c:pt>
                <c:pt idx="219">
                  <c:v>-2977.5</c:v>
                </c:pt>
                <c:pt idx="220">
                  <c:v>-2964.5</c:v>
                </c:pt>
                <c:pt idx="221">
                  <c:v>-2964</c:v>
                </c:pt>
                <c:pt idx="222">
                  <c:v>-2963</c:v>
                </c:pt>
                <c:pt idx="223">
                  <c:v>-2950</c:v>
                </c:pt>
                <c:pt idx="224">
                  <c:v>-2949.5</c:v>
                </c:pt>
                <c:pt idx="225">
                  <c:v>-2949</c:v>
                </c:pt>
                <c:pt idx="226">
                  <c:v>-2937.5</c:v>
                </c:pt>
                <c:pt idx="227">
                  <c:v>-2881</c:v>
                </c:pt>
                <c:pt idx="228">
                  <c:v>-2880.5</c:v>
                </c:pt>
                <c:pt idx="229">
                  <c:v>-2633</c:v>
                </c:pt>
                <c:pt idx="230">
                  <c:v>-2603.5</c:v>
                </c:pt>
                <c:pt idx="231">
                  <c:v>-2590.5</c:v>
                </c:pt>
                <c:pt idx="232">
                  <c:v>-2590</c:v>
                </c:pt>
                <c:pt idx="233">
                  <c:v>-2428</c:v>
                </c:pt>
                <c:pt idx="234">
                  <c:v>-2330.5</c:v>
                </c:pt>
                <c:pt idx="235">
                  <c:v>-2330</c:v>
                </c:pt>
                <c:pt idx="236">
                  <c:v>-2302</c:v>
                </c:pt>
                <c:pt idx="237">
                  <c:v>-2190.5</c:v>
                </c:pt>
                <c:pt idx="238">
                  <c:v>-2168</c:v>
                </c:pt>
                <c:pt idx="239">
                  <c:v>-2121</c:v>
                </c:pt>
                <c:pt idx="240">
                  <c:v>-2084</c:v>
                </c:pt>
                <c:pt idx="241">
                  <c:v>-2083.5</c:v>
                </c:pt>
                <c:pt idx="242">
                  <c:v>-2069.5</c:v>
                </c:pt>
                <c:pt idx="243">
                  <c:v>-2041.5</c:v>
                </c:pt>
                <c:pt idx="244">
                  <c:v>-2029</c:v>
                </c:pt>
                <c:pt idx="245">
                  <c:v>-1914</c:v>
                </c:pt>
                <c:pt idx="246">
                  <c:v>-1900.5</c:v>
                </c:pt>
                <c:pt idx="247">
                  <c:v>-1831.5</c:v>
                </c:pt>
                <c:pt idx="248">
                  <c:v>-1787.5</c:v>
                </c:pt>
                <c:pt idx="249">
                  <c:v>-1752.5</c:v>
                </c:pt>
                <c:pt idx="250">
                  <c:v>-1739</c:v>
                </c:pt>
                <c:pt idx="251">
                  <c:v>-1724.5</c:v>
                </c:pt>
                <c:pt idx="252">
                  <c:v>-1655</c:v>
                </c:pt>
                <c:pt idx="253">
                  <c:v>-1393.5</c:v>
                </c:pt>
                <c:pt idx="254">
                  <c:v>-1393.5</c:v>
                </c:pt>
                <c:pt idx="255">
                  <c:v>-1392.5</c:v>
                </c:pt>
                <c:pt idx="256">
                  <c:v>-1380.5</c:v>
                </c:pt>
                <c:pt idx="257">
                  <c:v>-1380</c:v>
                </c:pt>
                <c:pt idx="258">
                  <c:v>-1380</c:v>
                </c:pt>
                <c:pt idx="259">
                  <c:v>-1338.5</c:v>
                </c:pt>
                <c:pt idx="260">
                  <c:v>-1296</c:v>
                </c:pt>
                <c:pt idx="261">
                  <c:v>-1252</c:v>
                </c:pt>
                <c:pt idx="262">
                  <c:v>-1224.5</c:v>
                </c:pt>
                <c:pt idx="263">
                  <c:v>-1224</c:v>
                </c:pt>
                <c:pt idx="264">
                  <c:v>-1198</c:v>
                </c:pt>
                <c:pt idx="265">
                  <c:v>-1197.5</c:v>
                </c:pt>
                <c:pt idx="266">
                  <c:v>-1091</c:v>
                </c:pt>
                <c:pt idx="267">
                  <c:v>-1077</c:v>
                </c:pt>
                <c:pt idx="268">
                  <c:v>-1049</c:v>
                </c:pt>
                <c:pt idx="269">
                  <c:v>-1007</c:v>
                </c:pt>
                <c:pt idx="270">
                  <c:v>-817.5</c:v>
                </c:pt>
                <c:pt idx="271">
                  <c:v>-789.5</c:v>
                </c:pt>
                <c:pt idx="272">
                  <c:v>-731</c:v>
                </c:pt>
                <c:pt idx="273">
                  <c:v>-724.5</c:v>
                </c:pt>
                <c:pt idx="274">
                  <c:v>-690</c:v>
                </c:pt>
                <c:pt idx="275">
                  <c:v>-556</c:v>
                </c:pt>
                <c:pt idx="276">
                  <c:v>-535.5</c:v>
                </c:pt>
                <c:pt idx="277">
                  <c:v>-535</c:v>
                </c:pt>
                <c:pt idx="278">
                  <c:v>-506.5</c:v>
                </c:pt>
                <c:pt idx="279">
                  <c:v>-393.5</c:v>
                </c:pt>
                <c:pt idx="280">
                  <c:v>-387</c:v>
                </c:pt>
                <c:pt idx="281">
                  <c:v>-386.5</c:v>
                </c:pt>
                <c:pt idx="282">
                  <c:v>-373</c:v>
                </c:pt>
                <c:pt idx="283">
                  <c:v>-359</c:v>
                </c:pt>
                <c:pt idx="284">
                  <c:v>-203.5</c:v>
                </c:pt>
                <c:pt idx="285">
                  <c:v>-191.5</c:v>
                </c:pt>
                <c:pt idx="286">
                  <c:v>-191</c:v>
                </c:pt>
                <c:pt idx="287">
                  <c:v>-190</c:v>
                </c:pt>
                <c:pt idx="288">
                  <c:v>-75</c:v>
                </c:pt>
                <c:pt idx="289">
                  <c:v>-41.5</c:v>
                </c:pt>
                <c:pt idx="290">
                  <c:v>-36</c:v>
                </c:pt>
                <c:pt idx="291">
                  <c:v>0</c:v>
                </c:pt>
                <c:pt idx="292">
                  <c:v>12.5</c:v>
                </c:pt>
                <c:pt idx="293">
                  <c:v>168</c:v>
                </c:pt>
                <c:pt idx="294">
                  <c:v>1683</c:v>
                </c:pt>
                <c:pt idx="295">
                  <c:v>1858</c:v>
                </c:pt>
                <c:pt idx="296">
                  <c:v>1858.5</c:v>
                </c:pt>
                <c:pt idx="297">
                  <c:v>2210</c:v>
                </c:pt>
                <c:pt idx="298">
                  <c:v>2210</c:v>
                </c:pt>
                <c:pt idx="299">
                  <c:v>2216</c:v>
                </c:pt>
                <c:pt idx="300">
                  <c:v>2358</c:v>
                </c:pt>
                <c:pt idx="301">
                  <c:v>2358.5</c:v>
                </c:pt>
                <c:pt idx="302">
                  <c:v>5274</c:v>
                </c:pt>
                <c:pt idx="303">
                  <c:v>5489.5</c:v>
                </c:pt>
                <c:pt idx="304">
                  <c:v>5670</c:v>
                </c:pt>
                <c:pt idx="305">
                  <c:v>5933</c:v>
                </c:pt>
                <c:pt idx="306">
                  <c:v>5934</c:v>
                </c:pt>
                <c:pt idx="307">
                  <c:v>5934</c:v>
                </c:pt>
                <c:pt idx="308">
                  <c:v>5957</c:v>
                </c:pt>
                <c:pt idx="309">
                  <c:v>5961.5</c:v>
                </c:pt>
                <c:pt idx="310">
                  <c:v>5990</c:v>
                </c:pt>
                <c:pt idx="311">
                  <c:v>5990.5</c:v>
                </c:pt>
                <c:pt idx="312">
                  <c:v>6089</c:v>
                </c:pt>
                <c:pt idx="313">
                  <c:v>6109.5</c:v>
                </c:pt>
                <c:pt idx="314">
                  <c:v>6110</c:v>
                </c:pt>
                <c:pt idx="315">
                  <c:v>6110.5</c:v>
                </c:pt>
                <c:pt idx="316">
                  <c:v>6137</c:v>
                </c:pt>
                <c:pt idx="317">
                  <c:v>6137</c:v>
                </c:pt>
                <c:pt idx="318">
                  <c:v>6279.5</c:v>
                </c:pt>
                <c:pt idx="319">
                  <c:v>6427</c:v>
                </c:pt>
                <c:pt idx="320">
                  <c:v>6635</c:v>
                </c:pt>
                <c:pt idx="321">
                  <c:v>6646.5</c:v>
                </c:pt>
                <c:pt idx="322">
                  <c:v>6757</c:v>
                </c:pt>
                <c:pt idx="323">
                  <c:v>6757</c:v>
                </c:pt>
                <c:pt idx="324">
                  <c:v>6805.5</c:v>
                </c:pt>
                <c:pt idx="325">
                  <c:v>6947.5</c:v>
                </c:pt>
                <c:pt idx="326">
                  <c:v>6961</c:v>
                </c:pt>
                <c:pt idx="327">
                  <c:v>6961</c:v>
                </c:pt>
                <c:pt idx="328">
                  <c:v>6961</c:v>
                </c:pt>
                <c:pt idx="329">
                  <c:v>7151</c:v>
                </c:pt>
                <c:pt idx="330">
                  <c:v>7152</c:v>
                </c:pt>
                <c:pt idx="331">
                  <c:v>7264</c:v>
                </c:pt>
                <c:pt idx="332">
                  <c:v>7355</c:v>
                </c:pt>
              </c:numCache>
            </c:numRef>
          </c:xVal>
          <c:yVal>
            <c:numRef>
              <c:f>A!$U$21:$U$996</c:f>
              <c:numCache>
                <c:formatCode>General</c:formatCode>
                <c:ptCount val="976"/>
                <c:pt idx="304">
                  <c:v>0.52608999999938533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8A9-4D6C-9669-8988F957C8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4822528"/>
        <c:axId val="1"/>
      </c:scatterChart>
      <c:valAx>
        <c:axId val="514822528"/>
        <c:scaling>
          <c:orientation val="minMax"/>
          <c:min val="-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74193548387093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48225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774193548387098"/>
          <c:y val="0.92073298764483702"/>
          <c:w val="0.75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17</xdr:col>
      <xdr:colOff>95250</xdr:colOff>
      <xdr:row>18</xdr:row>
      <xdr:rowOff>47625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F5EF69B-B39B-04A4-260C-D319C9938D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257175</xdr:colOff>
      <xdr:row>0</xdr:row>
      <xdr:rowOff>0</xdr:rowOff>
    </xdr:from>
    <xdr:to>
      <xdr:col>26</xdr:col>
      <xdr:colOff>600075</xdr:colOff>
      <xdr:row>18</xdr:row>
      <xdr:rowOff>9525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B2AD7B21-2C01-959A-8EDF-EC9873FE3A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871" TargetMode="External"/><Relationship Id="rId13" Type="http://schemas.openxmlformats.org/officeDocument/2006/relationships/hyperlink" Target="http://www.bav-astro.de/sfs/BAVM_link.php?BAVMnr=212" TargetMode="External"/><Relationship Id="rId18" Type="http://schemas.openxmlformats.org/officeDocument/2006/relationships/hyperlink" Target="http://var.astro.cz/oejv/issues/oejv0137.pdf" TargetMode="External"/><Relationship Id="rId3" Type="http://schemas.openxmlformats.org/officeDocument/2006/relationships/hyperlink" Target="http://www.bav-astro.de/sfs/BAVM_link.php?BAVMnr=39" TargetMode="External"/><Relationship Id="rId21" Type="http://schemas.openxmlformats.org/officeDocument/2006/relationships/hyperlink" Target="http://vsolj.cetus-net.org/vsoljno55.pdf" TargetMode="External"/><Relationship Id="rId7" Type="http://schemas.openxmlformats.org/officeDocument/2006/relationships/hyperlink" Target="http://var.astro.cz/oejv/issues/oejv0094.pdf" TargetMode="External"/><Relationship Id="rId12" Type="http://schemas.openxmlformats.org/officeDocument/2006/relationships/hyperlink" Target="http://var.astro.cz/oejv/issues/oejv0137.pdf" TargetMode="External"/><Relationship Id="rId17" Type="http://schemas.openxmlformats.org/officeDocument/2006/relationships/hyperlink" Target="http://www.bav-astro.de/sfs/BAVM_link.php?BAVMnr=214" TargetMode="External"/><Relationship Id="rId25" Type="http://schemas.openxmlformats.org/officeDocument/2006/relationships/hyperlink" Target="http://www.bav-astro.de/sfs/BAVM_link.php?BAVMnr=238" TargetMode="External"/><Relationship Id="rId2" Type="http://schemas.openxmlformats.org/officeDocument/2006/relationships/hyperlink" Target="http://www.bav-astro.de/sfs/BAVM_link.php?BAVMnr=39" TargetMode="External"/><Relationship Id="rId16" Type="http://schemas.openxmlformats.org/officeDocument/2006/relationships/hyperlink" Target="http://www.bav-astro.de/sfs/BAVM_link.php?BAVMnr=239" TargetMode="External"/><Relationship Id="rId20" Type="http://schemas.openxmlformats.org/officeDocument/2006/relationships/hyperlink" Target="http://www.bav-astro.de/sfs/BAVM_link.php?BAVMnr=220" TargetMode="External"/><Relationship Id="rId1" Type="http://schemas.openxmlformats.org/officeDocument/2006/relationships/hyperlink" Target="http://www.bav-astro.de/sfs/BAVM_link.php?BAVMnr=38" TargetMode="External"/><Relationship Id="rId6" Type="http://schemas.openxmlformats.org/officeDocument/2006/relationships/hyperlink" Target="http://www.bav-astro.de/sfs/BAVM_link.php?BAVMnr=203" TargetMode="External"/><Relationship Id="rId11" Type="http://schemas.openxmlformats.org/officeDocument/2006/relationships/hyperlink" Target="http://www.bav-astro.de/sfs/BAVM_link.php?BAVMnr=209" TargetMode="External"/><Relationship Id="rId24" Type="http://schemas.openxmlformats.org/officeDocument/2006/relationships/hyperlink" Target="http://var.astro.cz/oejv/issues/oejv0160.pdf" TargetMode="External"/><Relationship Id="rId5" Type="http://schemas.openxmlformats.org/officeDocument/2006/relationships/hyperlink" Target="http://www.bav-astro.de/sfs/BAVM_link.php?BAVMnr=178" TargetMode="External"/><Relationship Id="rId15" Type="http://schemas.openxmlformats.org/officeDocument/2006/relationships/hyperlink" Target="http://var.astro.cz/oejv/issues/oejv0137.pdf" TargetMode="External"/><Relationship Id="rId23" Type="http://schemas.openxmlformats.org/officeDocument/2006/relationships/hyperlink" Target="http://var.astro.cz/oejv/issues/oejv0160.pdf" TargetMode="External"/><Relationship Id="rId10" Type="http://schemas.openxmlformats.org/officeDocument/2006/relationships/hyperlink" Target="http://www.bav-astro.de/sfs/BAVM_link.php?BAVMnr=209" TargetMode="External"/><Relationship Id="rId19" Type="http://schemas.openxmlformats.org/officeDocument/2006/relationships/hyperlink" Target="http://www.bav-astro.de/sfs/BAVM_link.php?BAVMnr=215" TargetMode="External"/><Relationship Id="rId4" Type="http://schemas.openxmlformats.org/officeDocument/2006/relationships/hyperlink" Target="http://www.konkoly.hu/cgi-bin/IBVS?5603" TargetMode="External"/><Relationship Id="rId9" Type="http://schemas.openxmlformats.org/officeDocument/2006/relationships/hyperlink" Target="http://www.bav-astro.de/sfs/BAVM_link.php?BAVMnr=203" TargetMode="External"/><Relationship Id="rId14" Type="http://schemas.openxmlformats.org/officeDocument/2006/relationships/hyperlink" Target="http://var.astro.cz/oejv/issues/oejv0137.pdf" TargetMode="External"/><Relationship Id="rId22" Type="http://schemas.openxmlformats.org/officeDocument/2006/relationships/hyperlink" Target="http://www.konkoly.hu/cgi-bin/IBVS?604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40"/>
  <sheetViews>
    <sheetView tabSelected="1" workbookViewId="0">
      <pane xSplit="14" ySplit="22" topLeftCell="O333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20" width="9.85546875" customWidth="1"/>
  </cols>
  <sheetData>
    <row r="1" spans="1:6" ht="20.25">
      <c r="A1" s="1" t="s">
        <v>34</v>
      </c>
    </row>
    <row r="2" spans="1:6">
      <c r="A2" t="s">
        <v>26</v>
      </c>
      <c r="B2" s="8" t="s">
        <v>29</v>
      </c>
    </row>
    <row r="4" spans="1:6" ht="14.25" thickTop="1" thickBot="1">
      <c r="A4" s="5" t="s">
        <v>2</v>
      </c>
      <c r="C4" s="2">
        <v>42009.406999999999</v>
      </c>
      <c r="D4" s="3">
        <v>2.1420430000000001</v>
      </c>
    </row>
    <row r="5" spans="1:6" ht="13.5" thickTop="1">
      <c r="A5" s="10" t="s">
        <v>37</v>
      </c>
      <c r="B5" s="8"/>
      <c r="C5" s="11">
        <v>-9.5</v>
      </c>
      <c r="D5" s="8" t="s">
        <v>38</v>
      </c>
    </row>
    <row r="6" spans="1:6">
      <c r="A6" s="5" t="s">
        <v>3</v>
      </c>
    </row>
    <row r="7" spans="1:6">
      <c r="A7" t="s">
        <v>4</v>
      </c>
      <c r="C7">
        <f>+C4</f>
        <v>42009.406999999999</v>
      </c>
    </row>
    <row r="8" spans="1:6">
      <c r="A8" t="s">
        <v>5</v>
      </c>
      <c r="C8">
        <f>+D4</f>
        <v>2.1420430000000001</v>
      </c>
    </row>
    <row r="9" spans="1:6">
      <c r="A9" s="24" t="s">
        <v>42</v>
      </c>
      <c r="B9" s="25">
        <v>333</v>
      </c>
      <c r="C9" s="13" t="str">
        <f>"F"&amp;B9</f>
        <v>F333</v>
      </c>
      <c r="D9" s="14" t="str">
        <f>"G"&amp;B9</f>
        <v>G333</v>
      </c>
    </row>
    <row r="10" spans="1:6" ht="13.5" thickBot="1">
      <c r="A10" s="8"/>
      <c r="B10" s="8"/>
      <c r="C10" s="4" t="s">
        <v>22</v>
      </c>
      <c r="D10" s="4" t="s">
        <v>23</v>
      </c>
      <c r="E10" s="8"/>
    </row>
    <row r="11" spans="1:6">
      <c r="A11" s="8" t="s">
        <v>18</v>
      </c>
      <c r="B11" s="8"/>
      <c r="C11" s="12">
        <f ca="1">INTERCEPT(INDIRECT($D$9):G991,INDIRECT($C$9):F991)</f>
        <v>5.4120660051532071E-2</v>
      </c>
      <c r="D11" s="9"/>
      <c r="E11" s="8"/>
    </row>
    <row r="12" spans="1:6">
      <c r="A12" s="8" t="s">
        <v>19</v>
      </c>
      <c r="B12" s="8"/>
      <c r="C12" s="12">
        <f ca="1">SLOPE(INDIRECT($D$9):G991,INDIRECT($C$9):F991)</f>
        <v>2.2458459845238504E-5</v>
      </c>
      <c r="D12" s="9"/>
      <c r="E12" s="8"/>
    </row>
    <row r="13" spans="1:6">
      <c r="A13" s="8" t="s">
        <v>21</v>
      </c>
      <c r="B13" s="8"/>
      <c r="C13" s="9" t="s">
        <v>16</v>
      </c>
    </row>
    <row r="14" spans="1:6">
      <c r="A14" s="8"/>
      <c r="B14" s="8"/>
      <c r="C14" s="8"/>
    </row>
    <row r="15" spans="1:6">
      <c r="A15" s="15" t="s">
        <v>20</v>
      </c>
      <c r="B15" s="8"/>
      <c r="C15" s="16">
        <f ca="1">(C7+C11)+(C8+C12)*INT(MAX(F21:F3532))</f>
        <v>57764.352567632217</v>
      </c>
      <c r="E15" s="17" t="s">
        <v>45</v>
      </c>
      <c r="F15" s="11">
        <v>1</v>
      </c>
    </row>
    <row r="16" spans="1:6">
      <c r="A16" s="19" t="s">
        <v>6</v>
      </c>
      <c r="B16" s="8"/>
      <c r="C16" s="20">
        <f ca="1">+C8+C12</f>
        <v>2.1420654584598453</v>
      </c>
      <c r="E16" s="17" t="s">
        <v>39</v>
      </c>
      <c r="F16" s="18">
        <f ca="1">NOW()+15018.5+$C$5/24</f>
        <v>60328.772265624997</v>
      </c>
    </row>
    <row r="17" spans="1:25" ht="13.5" thickBot="1">
      <c r="A17" s="17" t="s">
        <v>33</v>
      </c>
      <c r="B17" s="8"/>
      <c r="C17" s="8">
        <f>COUNT(C21:C2190)</f>
        <v>333</v>
      </c>
      <c r="E17" s="17" t="s">
        <v>46</v>
      </c>
      <c r="F17" s="18">
        <f ca="1">ROUND(2*(F16-$C$7)/$C$8,0)/2+F15</f>
        <v>8553.5</v>
      </c>
    </row>
    <row r="18" spans="1:25" ht="14.25" thickTop="1" thickBot="1">
      <c r="A18" s="19" t="s">
        <v>7</v>
      </c>
      <c r="B18" s="8"/>
      <c r="C18" s="22">
        <f ca="1">+C15</f>
        <v>57764.352567632217</v>
      </c>
      <c r="D18" s="23">
        <f ca="1">+C16</f>
        <v>2.1420654584598453</v>
      </c>
      <c r="E18" s="17" t="s">
        <v>40</v>
      </c>
      <c r="F18" s="14">
        <f ca="1">ROUND(2*(F16-$C$15)/$C$16,0)/2+F15</f>
        <v>1198</v>
      </c>
    </row>
    <row r="19" spans="1:25" ht="13.5" thickTop="1">
      <c r="E19" s="17" t="s">
        <v>41</v>
      </c>
      <c r="F19" s="21">
        <f ca="1">+$C$15+$C$16*F18-15018.5-$C$5/24</f>
        <v>45312.442820200449</v>
      </c>
    </row>
    <row r="20" spans="1:25" ht="13.5" thickBot="1">
      <c r="A20" s="4" t="s">
        <v>8</v>
      </c>
      <c r="B20" s="4" t="s">
        <v>9</v>
      </c>
      <c r="C20" s="4" t="s">
        <v>10</v>
      </c>
      <c r="D20" s="4" t="s">
        <v>15</v>
      </c>
      <c r="E20" s="4" t="s">
        <v>11</v>
      </c>
      <c r="F20" s="4" t="s">
        <v>12</v>
      </c>
      <c r="G20" s="4" t="s">
        <v>13</v>
      </c>
      <c r="H20" s="7" t="s">
        <v>65</v>
      </c>
      <c r="I20" s="7" t="s">
        <v>68</v>
      </c>
      <c r="J20" s="7" t="s">
        <v>62</v>
      </c>
      <c r="K20" s="7" t="s">
        <v>60</v>
      </c>
      <c r="L20" s="7" t="s">
        <v>27</v>
      </c>
      <c r="M20" s="7" t="s">
        <v>28</v>
      </c>
      <c r="N20" s="7" t="s">
        <v>937</v>
      </c>
      <c r="O20" s="7" t="s">
        <v>25</v>
      </c>
      <c r="P20" s="6" t="s">
        <v>24</v>
      </c>
      <c r="Q20" s="4" t="s">
        <v>17</v>
      </c>
      <c r="R20" s="4"/>
      <c r="S20" s="4"/>
      <c r="T20" s="4"/>
      <c r="U20" s="40" t="s">
        <v>53</v>
      </c>
    </row>
    <row r="21" spans="1:25">
      <c r="A21" s="55" t="s">
        <v>75</v>
      </c>
      <c r="B21" s="56" t="s">
        <v>31</v>
      </c>
      <c r="C21" s="55">
        <v>15407.566000000001</v>
      </c>
      <c r="D21" s="55" t="s">
        <v>68</v>
      </c>
      <c r="E21" s="39">
        <f t="shared" ref="E21:E84" si="0">+(C21-C$7)/C$8</f>
        <v>-12418.910824852721</v>
      </c>
      <c r="F21" s="33">
        <f t="shared" ref="F21:F84" si="1">ROUND(2*E21,0)/2</f>
        <v>-12419</v>
      </c>
      <c r="G21" s="33">
        <f t="shared" ref="G21:G84" si="2">+C21-(C$7+F21*C$8)</f>
        <v>0.19101700000283017</v>
      </c>
      <c r="H21" s="33"/>
      <c r="I21" s="33">
        <f t="shared" ref="I21:I52" si="3">+G21</f>
        <v>0.19101700000283017</v>
      </c>
      <c r="K21" s="33"/>
      <c r="L21" s="33"/>
      <c r="M21" s="33"/>
      <c r="N21" s="33"/>
      <c r="O21" s="33">
        <f ca="1">+C$11+C$12*$F21</f>
        <v>-0.22479095276648489</v>
      </c>
      <c r="P21" s="33"/>
      <c r="Q21" s="34">
        <f t="shared" ref="Q21:Q84" si="4">+C21-15018.5</f>
        <v>389.06600000000071</v>
      </c>
      <c r="R21" s="34"/>
      <c r="S21" s="34"/>
      <c r="T21" s="34"/>
      <c r="U21" s="33"/>
      <c r="V21" s="33"/>
      <c r="W21" s="33"/>
      <c r="X21" s="33"/>
      <c r="Y21" s="33"/>
    </row>
    <row r="22" spans="1:25">
      <c r="A22" s="55" t="s">
        <v>75</v>
      </c>
      <c r="B22" s="56" t="s">
        <v>31</v>
      </c>
      <c r="C22" s="55">
        <v>15698.666999999999</v>
      </c>
      <c r="D22" s="55" t="s">
        <v>68</v>
      </c>
      <c r="E22" s="39">
        <f t="shared" si="0"/>
        <v>-12283.0120590483</v>
      </c>
      <c r="F22" s="33">
        <f t="shared" si="1"/>
        <v>-12283</v>
      </c>
      <c r="G22" s="33">
        <f t="shared" si="2"/>
        <v>-2.5830999997197068E-2</v>
      </c>
      <c r="H22" s="33"/>
      <c r="I22" s="33">
        <f t="shared" si="3"/>
        <v>-2.5830999997197068E-2</v>
      </c>
      <c r="K22" s="33"/>
      <c r="L22" s="33"/>
      <c r="M22" s="33"/>
      <c r="N22" s="33"/>
      <c r="O22" s="33">
        <f ca="1">+C$11+C$12*$F22</f>
        <v>-0.22173660222753247</v>
      </c>
      <c r="P22" s="33"/>
      <c r="Q22" s="34">
        <f t="shared" si="4"/>
        <v>680.16699999999946</v>
      </c>
      <c r="R22" s="34"/>
      <c r="S22" s="34"/>
      <c r="T22" s="34"/>
      <c r="U22" s="33"/>
      <c r="V22" s="33"/>
      <c r="W22" s="33"/>
      <c r="X22" s="33"/>
      <c r="Y22" s="33"/>
    </row>
    <row r="23" spans="1:25">
      <c r="A23" s="55" t="s">
        <v>75</v>
      </c>
      <c r="B23" s="56" t="s">
        <v>36</v>
      </c>
      <c r="C23" s="55">
        <v>15725.599</v>
      </c>
      <c r="D23" s="55" t="s">
        <v>68</v>
      </c>
      <c r="E23" s="39">
        <f t="shared" si="0"/>
        <v>-12270.439015463273</v>
      </c>
      <c r="F23" s="33">
        <f t="shared" si="1"/>
        <v>-12270.5</v>
      </c>
      <c r="G23" s="33">
        <f t="shared" si="2"/>
        <v>0.1306315000019822</v>
      </c>
      <c r="H23" s="33"/>
      <c r="I23" s="33">
        <f t="shared" si="3"/>
        <v>0.1306315000019822</v>
      </c>
      <c r="K23" s="33"/>
      <c r="L23" s="33"/>
      <c r="M23" s="33"/>
      <c r="N23" s="33"/>
      <c r="O23" s="33">
        <f ca="1">+C$11+C$12*$F23</f>
        <v>-0.22145587147946702</v>
      </c>
      <c r="P23" s="33"/>
      <c r="Q23" s="34">
        <f t="shared" si="4"/>
        <v>707.09900000000016</v>
      </c>
      <c r="R23" s="34"/>
      <c r="S23" s="34"/>
      <c r="T23" s="34"/>
      <c r="U23" s="33"/>
      <c r="V23" s="33"/>
      <c r="W23" s="33"/>
      <c r="X23" s="33"/>
      <c r="Y23" s="33"/>
    </row>
    <row r="24" spans="1:25">
      <c r="A24" s="55" t="s">
        <v>75</v>
      </c>
      <c r="B24" s="56" t="s">
        <v>31</v>
      </c>
      <c r="C24" s="55">
        <v>15754.59</v>
      </c>
      <c r="D24" s="55" t="s">
        <v>68</v>
      </c>
      <c r="E24" s="39">
        <f t="shared" si="0"/>
        <v>-12256.904740007552</v>
      </c>
      <c r="F24" s="33">
        <f t="shared" si="1"/>
        <v>-12257</v>
      </c>
      <c r="G24" s="33">
        <f t="shared" si="2"/>
        <v>0.20405100000425591</v>
      </c>
      <c r="H24" s="33"/>
      <c r="I24" s="33">
        <f t="shared" si="3"/>
        <v>0.20405100000425591</v>
      </c>
      <c r="K24" s="33"/>
      <c r="L24" s="33"/>
      <c r="M24" s="33"/>
      <c r="N24" s="33"/>
      <c r="O24" s="33">
        <f ca="1">+C$11+C$12*$F24</f>
        <v>-0.22115268227155629</v>
      </c>
      <c r="P24" s="33"/>
      <c r="Q24" s="34">
        <f t="shared" si="4"/>
        <v>736.09000000000015</v>
      </c>
      <c r="R24" s="34"/>
      <c r="S24" s="34"/>
      <c r="T24" s="34"/>
      <c r="U24" s="33"/>
      <c r="V24" s="33"/>
      <c r="W24" s="33"/>
      <c r="X24" s="33"/>
      <c r="Y24" s="33"/>
    </row>
    <row r="25" spans="1:25">
      <c r="A25" s="26" t="s">
        <v>32</v>
      </c>
      <c r="B25" s="26"/>
      <c r="C25" s="27">
        <v>15949.419</v>
      </c>
      <c r="D25" s="27">
        <v>0.03</v>
      </c>
      <c r="E25" s="26">
        <f t="shared" si="0"/>
        <v>-12165.949983263639</v>
      </c>
      <c r="F25" s="26">
        <f t="shared" si="1"/>
        <v>-12166</v>
      </c>
      <c r="G25" s="26">
        <f t="shared" si="2"/>
        <v>0.1071380000012141</v>
      </c>
      <c r="H25" s="26"/>
      <c r="I25" s="26">
        <f t="shared" si="3"/>
        <v>0.1071380000012141</v>
      </c>
      <c r="J25" s="26"/>
      <c r="K25" s="26"/>
      <c r="L25" s="26"/>
      <c r="M25" s="26"/>
      <c r="N25" s="26"/>
      <c r="O25" s="26"/>
      <c r="P25" s="26"/>
      <c r="Q25" s="28">
        <f t="shared" si="4"/>
        <v>930.91899999999987</v>
      </c>
      <c r="R25" s="28"/>
      <c r="S25" s="28"/>
      <c r="T25" s="28"/>
      <c r="U25" s="26"/>
      <c r="V25" s="26"/>
      <c r="W25" s="26"/>
      <c r="X25" s="26"/>
      <c r="Y25" s="26"/>
    </row>
    <row r="26" spans="1:25">
      <c r="A26" s="55" t="s">
        <v>75</v>
      </c>
      <c r="B26" s="56" t="s">
        <v>31</v>
      </c>
      <c r="C26" s="55">
        <v>15987.859</v>
      </c>
      <c r="D26" s="55" t="s">
        <v>68</v>
      </c>
      <c r="E26" s="39">
        <f t="shared" si="0"/>
        <v>-12148.004498509132</v>
      </c>
      <c r="F26" s="33">
        <f t="shared" si="1"/>
        <v>-12148</v>
      </c>
      <c r="G26" s="33">
        <f t="shared" si="2"/>
        <v>-9.6359999988635536E-3</v>
      </c>
      <c r="H26" s="33"/>
      <c r="I26" s="33">
        <f t="shared" si="3"/>
        <v>-9.6359999988635536E-3</v>
      </c>
      <c r="K26" s="33"/>
      <c r="L26" s="33"/>
      <c r="M26" s="33"/>
      <c r="N26" s="33"/>
      <c r="O26" s="33">
        <f t="shared" ref="O26:O42" ca="1" si="5">+C$11+C$12*$F26</f>
        <v>-0.21870471014842527</v>
      </c>
      <c r="P26" s="33"/>
      <c r="Q26" s="34">
        <f t="shared" si="4"/>
        <v>969.35900000000038</v>
      </c>
      <c r="R26" s="34"/>
      <c r="S26" s="34"/>
      <c r="T26" s="34"/>
      <c r="U26" s="33"/>
      <c r="V26" s="33"/>
      <c r="W26" s="33"/>
      <c r="X26" s="33"/>
      <c r="Y26" s="33"/>
    </row>
    <row r="27" spans="1:25">
      <c r="A27" s="55" t="s">
        <v>75</v>
      </c>
      <c r="B27" s="56" t="s">
        <v>36</v>
      </c>
      <c r="C27" s="55">
        <v>16102.550999999999</v>
      </c>
      <c r="D27" s="55" t="s">
        <v>68</v>
      </c>
      <c r="E27" s="39">
        <f t="shared" si="0"/>
        <v>-12094.461222300391</v>
      </c>
      <c r="F27" s="33">
        <f t="shared" si="1"/>
        <v>-12094.5</v>
      </c>
      <c r="G27" s="33">
        <f t="shared" si="2"/>
        <v>8.3063500002026558E-2</v>
      </c>
      <c r="H27" s="33"/>
      <c r="I27" s="33">
        <f t="shared" si="3"/>
        <v>8.3063500002026558E-2</v>
      </c>
      <c r="K27" s="33"/>
      <c r="L27" s="33"/>
      <c r="M27" s="33"/>
      <c r="N27" s="33"/>
      <c r="O27" s="33">
        <f t="shared" ca="1" si="5"/>
        <v>-0.217503182546705</v>
      </c>
      <c r="P27" s="33"/>
      <c r="Q27" s="34">
        <f t="shared" si="4"/>
        <v>1084.0509999999995</v>
      </c>
      <c r="R27" s="34"/>
      <c r="S27" s="34"/>
      <c r="T27" s="34"/>
      <c r="U27" s="33"/>
      <c r="V27" s="33"/>
      <c r="W27" s="33"/>
      <c r="X27" s="33"/>
      <c r="Y27" s="33"/>
    </row>
    <row r="28" spans="1:25">
      <c r="A28" s="55" t="s">
        <v>75</v>
      </c>
      <c r="B28" s="56" t="s">
        <v>36</v>
      </c>
      <c r="C28" s="55">
        <v>16449.625</v>
      </c>
      <c r="D28" s="55" t="s">
        <v>68</v>
      </c>
      <c r="E28" s="39">
        <f t="shared" si="0"/>
        <v>-11932.431795253409</v>
      </c>
      <c r="F28" s="33">
        <f t="shared" si="1"/>
        <v>-11932.5</v>
      </c>
      <c r="G28" s="33">
        <f t="shared" si="2"/>
        <v>0.14609750000090571</v>
      </c>
      <c r="H28" s="33"/>
      <c r="I28" s="33">
        <f t="shared" si="3"/>
        <v>0.14609750000090571</v>
      </c>
      <c r="K28" s="33"/>
      <c r="L28" s="33"/>
      <c r="M28" s="33"/>
      <c r="N28" s="33"/>
      <c r="O28" s="33">
        <f t="shared" ca="1" si="5"/>
        <v>-0.21386491205177641</v>
      </c>
      <c r="P28" s="33"/>
      <c r="Q28" s="34">
        <f t="shared" si="4"/>
        <v>1431.125</v>
      </c>
      <c r="R28" s="34"/>
      <c r="S28" s="34"/>
      <c r="T28" s="34"/>
      <c r="U28" s="33"/>
      <c r="V28" s="33"/>
      <c r="W28" s="33"/>
      <c r="X28" s="33"/>
      <c r="Y28" s="33"/>
    </row>
    <row r="29" spans="1:25">
      <c r="A29" s="55" t="s">
        <v>98</v>
      </c>
      <c r="B29" s="56" t="s">
        <v>31</v>
      </c>
      <c r="C29" s="55">
        <v>16459.25</v>
      </c>
      <c r="D29" s="55" t="s">
        <v>68</v>
      </c>
      <c r="E29" s="39">
        <f t="shared" si="0"/>
        <v>-11927.938421404238</v>
      </c>
      <c r="F29" s="33">
        <f t="shared" si="1"/>
        <v>-11928</v>
      </c>
      <c r="G29" s="33">
        <f t="shared" si="2"/>
        <v>0.13190400000166846</v>
      </c>
      <c r="H29" s="33"/>
      <c r="I29" s="33">
        <f t="shared" si="3"/>
        <v>0.13190400000166846</v>
      </c>
      <c r="K29" s="33"/>
      <c r="L29" s="33"/>
      <c r="M29" s="33"/>
      <c r="N29" s="33"/>
      <c r="O29" s="33">
        <f t="shared" ca="1" si="5"/>
        <v>-0.21376384898247283</v>
      </c>
      <c r="P29" s="33"/>
      <c r="Q29" s="34">
        <f t="shared" si="4"/>
        <v>1440.75</v>
      </c>
      <c r="R29" s="34"/>
      <c r="S29" s="34"/>
      <c r="T29" s="34"/>
      <c r="U29" s="33"/>
      <c r="V29" s="33"/>
      <c r="W29" s="33"/>
      <c r="X29" s="33"/>
      <c r="Y29" s="33"/>
    </row>
    <row r="30" spans="1:25">
      <c r="A30" s="55" t="s">
        <v>75</v>
      </c>
      <c r="B30" s="56" t="s">
        <v>31</v>
      </c>
      <c r="C30" s="55">
        <v>16872.545999999998</v>
      </c>
      <c r="D30" s="55" t="s">
        <v>68</v>
      </c>
      <c r="E30" s="39">
        <f t="shared" si="0"/>
        <v>-11734.993648586886</v>
      </c>
      <c r="F30" s="33">
        <f t="shared" si="1"/>
        <v>-11735</v>
      </c>
      <c r="G30" s="33">
        <f t="shared" si="2"/>
        <v>1.3605000000097789E-2</v>
      </c>
      <c r="H30" s="33"/>
      <c r="I30" s="33">
        <f t="shared" si="3"/>
        <v>1.3605000000097789E-2</v>
      </c>
      <c r="K30" s="33"/>
      <c r="L30" s="33"/>
      <c r="M30" s="33"/>
      <c r="N30" s="33"/>
      <c r="O30" s="33">
        <f t="shared" ca="1" si="5"/>
        <v>-0.20942936623234179</v>
      </c>
      <c r="P30" s="33"/>
      <c r="Q30" s="34">
        <f t="shared" si="4"/>
        <v>1854.0459999999985</v>
      </c>
      <c r="R30" s="34"/>
      <c r="S30" s="34"/>
      <c r="T30" s="34"/>
      <c r="U30" s="33"/>
      <c r="V30" s="33"/>
      <c r="W30" s="33"/>
      <c r="X30" s="33"/>
      <c r="Y30" s="33"/>
    </row>
    <row r="31" spans="1:25">
      <c r="A31" s="55" t="s">
        <v>75</v>
      </c>
      <c r="B31" s="56" t="s">
        <v>31</v>
      </c>
      <c r="C31" s="55">
        <v>16887.530999999999</v>
      </c>
      <c r="D31" s="55" t="s">
        <v>68</v>
      </c>
      <c r="E31" s="39">
        <f t="shared" si="0"/>
        <v>-11727.997990703267</v>
      </c>
      <c r="F31" s="33">
        <f t="shared" si="1"/>
        <v>-11728</v>
      </c>
      <c r="G31" s="33">
        <f t="shared" si="2"/>
        <v>4.3040000018663704E-3</v>
      </c>
      <c r="H31" s="33"/>
      <c r="I31" s="33">
        <f t="shared" si="3"/>
        <v>4.3040000018663704E-3</v>
      </c>
      <c r="K31" s="33"/>
      <c r="L31" s="33"/>
      <c r="M31" s="33"/>
      <c r="N31" s="33"/>
      <c r="O31" s="33">
        <f t="shared" ca="1" si="5"/>
        <v>-0.20927215701342508</v>
      </c>
      <c r="P31" s="33"/>
      <c r="Q31" s="34">
        <f t="shared" si="4"/>
        <v>1869.030999999999</v>
      </c>
      <c r="R31" s="34"/>
      <c r="S31" s="34"/>
      <c r="T31" s="34"/>
      <c r="U31" s="33"/>
      <c r="V31" s="33"/>
      <c r="W31" s="33"/>
      <c r="X31" s="33"/>
      <c r="Y31" s="33"/>
    </row>
    <row r="32" spans="1:25">
      <c r="A32" s="55" t="s">
        <v>75</v>
      </c>
      <c r="B32" s="56" t="s">
        <v>36</v>
      </c>
      <c r="C32" s="55">
        <v>17027.798999999999</v>
      </c>
      <c r="D32" s="55" t="s">
        <v>68</v>
      </c>
      <c r="E32" s="39">
        <f t="shared" si="0"/>
        <v>-11662.514711422693</v>
      </c>
      <c r="F32" s="33">
        <f t="shared" si="1"/>
        <v>-11662.5</v>
      </c>
      <c r="G32" s="33">
        <f t="shared" si="2"/>
        <v>-3.1512499997916166E-2</v>
      </c>
      <c r="H32" s="33"/>
      <c r="I32" s="33">
        <f t="shared" si="3"/>
        <v>-3.1512499997916166E-2</v>
      </c>
      <c r="K32" s="33"/>
      <c r="L32" s="33"/>
      <c r="M32" s="33"/>
      <c r="N32" s="33"/>
      <c r="O32" s="33">
        <f t="shared" ca="1" si="5"/>
        <v>-0.207801127893562</v>
      </c>
      <c r="P32" s="33"/>
      <c r="Q32" s="34">
        <f t="shared" si="4"/>
        <v>2009.2989999999991</v>
      </c>
      <c r="R32" s="34"/>
      <c r="S32" s="34"/>
      <c r="T32" s="34"/>
      <c r="U32" s="33"/>
      <c r="V32" s="33"/>
      <c r="W32" s="33"/>
      <c r="X32" s="33"/>
      <c r="Y32" s="33"/>
    </row>
    <row r="33" spans="1:25">
      <c r="A33" s="55" t="s">
        <v>98</v>
      </c>
      <c r="B33" s="56" t="s">
        <v>31</v>
      </c>
      <c r="C33" s="55">
        <v>17065.400000000001</v>
      </c>
      <c r="D33" s="55" t="s">
        <v>68</v>
      </c>
      <c r="E33" s="39">
        <f t="shared" si="0"/>
        <v>-11644.960908814621</v>
      </c>
      <c r="F33" s="33">
        <f t="shared" si="1"/>
        <v>-11645</v>
      </c>
      <c r="G33" s="33">
        <f t="shared" si="2"/>
        <v>8.3735000003798632E-2</v>
      </c>
      <c r="H33" s="33"/>
      <c r="I33" s="33">
        <f t="shared" si="3"/>
        <v>8.3735000003798632E-2</v>
      </c>
      <c r="K33" s="33"/>
      <c r="L33" s="33"/>
      <c r="M33" s="33"/>
      <c r="N33" s="33"/>
      <c r="O33" s="33">
        <f t="shared" ca="1" si="5"/>
        <v>-0.20740810484627029</v>
      </c>
      <c r="P33" s="33"/>
      <c r="Q33" s="34">
        <f t="shared" si="4"/>
        <v>2046.9000000000015</v>
      </c>
      <c r="R33" s="34"/>
      <c r="S33" s="34"/>
      <c r="T33" s="34"/>
      <c r="U33" s="33"/>
      <c r="V33" s="33"/>
      <c r="W33" s="33"/>
      <c r="X33" s="33"/>
      <c r="Y33" s="33"/>
    </row>
    <row r="34" spans="1:25">
      <c r="A34" s="55" t="s">
        <v>114</v>
      </c>
      <c r="B34" s="56" t="s">
        <v>31</v>
      </c>
      <c r="C34" s="55">
        <v>17065.406999999999</v>
      </c>
      <c r="D34" s="55" t="s">
        <v>68</v>
      </c>
      <c r="E34" s="39">
        <f t="shared" si="0"/>
        <v>-11644.957640906368</v>
      </c>
      <c r="F34" s="33">
        <f t="shared" si="1"/>
        <v>-11645</v>
      </c>
      <c r="G34" s="33">
        <f t="shared" si="2"/>
        <v>9.0735000001586741E-2</v>
      </c>
      <c r="H34" s="33"/>
      <c r="I34" s="33">
        <f t="shared" si="3"/>
        <v>9.0735000001586741E-2</v>
      </c>
      <c r="K34" s="33"/>
      <c r="L34" s="33"/>
      <c r="M34" s="33"/>
      <c r="N34" s="33"/>
      <c r="O34" s="33">
        <f t="shared" ca="1" si="5"/>
        <v>-0.20740810484627029</v>
      </c>
      <c r="P34" s="33"/>
      <c r="Q34" s="34">
        <f t="shared" si="4"/>
        <v>2046.9069999999992</v>
      </c>
      <c r="R34" s="34"/>
      <c r="S34" s="34"/>
      <c r="T34" s="34"/>
      <c r="U34" s="33"/>
      <c r="V34" s="33"/>
      <c r="W34" s="33"/>
      <c r="X34" s="33"/>
      <c r="Y34" s="33"/>
    </row>
    <row r="35" spans="1:25">
      <c r="A35" s="55" t="s">
        <v>75</v>
      </c>
      <c r="B35" s="56" t="s">
        <v>36</v>
      </c>
      <c r="C35" s="55">
        <v>17085.710999999999</v>
      </c>
      <c r="D35" s="55" t="s">
        <v>68</v>
      </c>
      <c r="E35" s="39">
        <f t="shared" si="0"/>
        <v>-11635.478839593789</v>
      </c>
      <c r="F35" s="33">
        <f t="shared" si="1"/>
        <v>-11635.5</v>
      </c>
      <c r="G35" s="33">
        <f t="shared" si="2"/>
        <v>4.5326500003284309E-2</v>
      </c>
      <c r="H35" s="33"/>
      <c r="I35" s="33">
        <f t="shared" si="3"/>
        <v>4.5326500003284309E-2</v>
      </c>
      <c r="K35" s="33"/>
      <c r="L35" s="33"/>
      <c r="M35" s="33"/>
      <c r="N35" s="33"/>
      <c r="O35" s="33">
        <f t="shared" ca="1" si="5"/>
        <v>-0.20719474947774055</v>
      </c>
      <c r="P35" s="33"/>
      <c r="Q35" s="34">
        <f t="shared" si="4"/>
        <v>2067.2109999999993</v>
      </c>
      <c r="R35" s="34"/>
      <c r="S35" s="34"/>
      <c r="T35" s="34"/>
      <c r="U35" s="33"/>
      <c r="V35" s="33"/>
      <c r="W35" s="33"/>
      <c r="X35" s="33"/>
      <c r="Y35" s="33"/>
    </row>
    <row r="36" spans="1:25">
      <c r="A36" s="55" t="s">
        <v>75</v>
      </c>
      <c r="B36" s="56" t="s">
        <v>31</v>
      </c>
      <c r="C36" s="55">
        <v>17099.708999999999</v>
      </c>
      <c r="D36" s="55" t="s">
        <v>68</v>
      </c>
      <c r="E36" s="39">
        <f t="shared" si="0"/>
        <v>-11628.943956773976</v>
      </c>
      <c r="F36" s="33">
        <f t="shared" si="1"/>
        <v>-11629</v>
      </c>
      <c r="G36" s="33">
        <f t="shared" si="2"/>
        <v>0.12004700000034063</v>
      </c>
      <c r="H36" s="33"/>
      <c r="I36" s="33">
        <f t="shared" si="3"/>
        <v>0.12004700000034063</v>
      </c>
      <c r="K36" s="33"/>
      <c r="L36" s="33"/>
      <c r="M36" s="33"/>
      <c r="N36" s="33"/>
      <c r="O36" s="33">
        <f t="shared" ca="1" si="5"/>
        <v>-0.20704876948874648</v>
      </c>
      <c r="P36" s="33"/>
      <c r="Q36" s="34">
        <f t="shared" si="4"/>
        <v>2081.2089999999989</v>
      </c>
      <c r="R36" s="34"/>
      <c r="S36" s="34"/>
      <c r="T36" s="34"/>
      <c r="U36" s="33"/>
      <c r="V36" s="33"/>
      <c r="W36" s="33"/>
      <c r="X36" s="33"/>
      <c r="Y36" s="33"/>
    </row>
    <row r="37" spans="1:25">
      <c r="A37" s="55" t="s">
        <v>75</v>
      </c>
      <c r="B37" s="56" t="s">
        <v>36</v>
      </c>
      <c r="C37" s="55">
        <v>17128.557000000001</v>
      </c>
      <c r="D37" s="55" t="s">
        <v>68</v>
      </c>
      <c r="E37" s="39">
        <f t="shared" si="0"/>
        <v>-11615.476440015442</v>
      </c>
      <c r="F37" s="33">
        <f t="shared" si="1"/>
        <v>-11615.5</v>
      </c>
      <c r="G37" s="33">
        <f t="shared" si="2"/>
        <v>5.0466500004404224E-2</v>
      </c>
      <c r="H37" s="33"/>
      <c r="I37" s="33">
        <f t="shared" si="3"/>
        <v>5.0466500004404224E-2</v>
      </c>
      <c r="K37" s="33"/>
      <c r="L37" s="33"/>
      <c r="M37" s="33"/>
      <c r="N37" s="33"/>
      <c r="O37" s="33">
        <f t="shared" ca="1" si="5"/>
        <v>-0.20674558028083576</v>
      </c>
      <c r="P37" s="33"/>
      <c r="Q37" s="34">
        <f t="shared" si="4"/>
        <v>2110.0570000000007</v>
      </c>
      <c r="R37" s="34"/>
      <c r="S37" s="34"/>
      <c r="T37" s="34"/>
      <c r="U37" s="33"/>
      <c r="V37" s="33"/>
      <c r="W37" s="33"/>
      <c r="X37" s="33"/>
      <c r="Y37" s="33"/>
    </row>
    <row r="38" spans="1:25">
      <c r="A38" s="55" t="s">
        <v>75</v>
      </c>
      <c r="B38" s="56" t="s">
        <v>36</v>
      </c>
      <c r="C38" s="55">
        <v>17173.635999999999</v>
      </c>
      <c r="D38" s="55" t="s">
        <v>68</v>
      </c>
      <c r="E38" s="39">
        <f t="shared" si="0"/>
        <v>-11594.431577704088</v>
      </c>
      <c r="F38" s="33">
        <f t="shared" si="1"/>
        <v>-11594.5</v>
      </c>
      <c r="G38" s="33">
        <f t="shared" si="2"/>
        <v>0.14656350000223028</v>
      </c>
      <c r="H38" s="33"/>
      <c r="I38" s="33">
        <f t="shared" si="3"/>
        <v>0.14656350000223028</v>
      </c>
      <c r="K38" s="33"/>
      <c r="L38" s="33"/>
      <c r="M38" s="33"/>
      <c r="N38" s="33"/>
      <c r="O38" s="33">
        <f t="shared" ca="1" si="5"/>
        <v>-0.20627395262408579</v>
      </c>
      <c r="P38" s="33"/>
      <c r="Q38" s="34">
        <f t="shared" si="4"/>
        <v>2155.1359999999986</v>
      </c>
      <c r="R38" s="34"/>
      <c r="S38" s="34"/>
      <c r="T38" s="34"/>
      <c r="U38" s="33"/>
      <c r="V38" s="33"/>
      <c r="W38" s="33"/>
      <c r="X38" s="33"/>
      <c r="Y38" s="33"/>
    </row>
    <row r="39" spans="1:25">
      <c r="A39" s="55" t="s">
        <v>98</v>
      </c>
      <c r="B39" s="56" t="s">
        <v>31</v>
      </c>
      <c r="C39" s="55">
        <v>17196.13</v>
      </c>
      <c r="D39" s="55" t="s">
        <v>68</v>
      </c>
      <c r="E39" s="39">
        <f t="shared" si="0"/>
        <v>-11583.930387952061</v>
      </c>
      <c r="F39" s="33">
        <f t="shared" si="1"/>
        <v>-11584</v>
      </c>
      <c r="G39" s="33">
        <f t="shared" si="2"/>
        <v>0.14911200000278768</v>
      </c>
      <c r="H39" s="33"/>
      <c r="I39" s="33">
        <f t="shared" si="3"/>
        <v>0.14911200000278768</v>
      </c>
      <c r="K39" s="33"/>
      <c r="L39" s="33"/>
      <c r="M39" s="33"/>
      <c r="N39" s="33"/>
      <c r="O39" s="33">
        <f t="shared" ca="1" si="5"/>
        <v>-0.20603813879571078</v>
      </c>
      <c r="P39" s="33"/>
      <c r="Q39" s="34">
        <f t="shared" si="4"/>
        <v>2177.630000000001</v>
      </c>
      <c r="R39" s="34"/>
      <c r="S39" s="34"/>
      <c r="T39" s="34"/>
      <c r="U39" s="33"/>
      <c r="V39" s="33"/>
      <c r="W39" s="33"/>
      <c r="X39" s="33"/>
      <c r="Y39" s="33"/>
    </row>
    <row r="40" spans="1:25">
      <c r="A40" s="55" t="s">
        <v>75</v>
      </c>
      <c r="B40" s="56" t="s">
        <v>36</v>
      </c>
      <c r="C40" s="55">
        <v>17216.559000000001</v>
      </c>
      <c r="D40" s="55" t="s">
        <v>68</v>
      </c>
      <c r="E40" s="39">
        <f t="shared" si="0"/>
        <v>-11574.393231134947</v>
      </c>
      <c r="F40" s="33">
        <f t="shared" si="1"/>
        <v>-11574.5</v>
      </c>
      <c r="G40" s="33">
        <f t="shared" si="2"/>
        <v>0.22870350000448525</v>
      </c>
      <c r="H40" s="33"/>
      <c r="I40" s="33">
        <f t="shared" si="3"/>
        <v>0.22870350000448525</v>
      </c>
      <c r="K40" s="33"/>
      <c r="L40" s="33"/>
      <c r="M40" s="33"/>
      <c r="N40" s="33"/>
      <c r="O40" s="33">
        <f t="shared" ca="1" si="5"/>
        <v>-0.205824783427181</v>
      </c>
      <c r="P40" s="33"/>
      <c r="Q40" s="34">
        <f t="shared" si="4"/>
        <v>2198.0590000000011</v>
      </c>
      <c r="R40" s="34"/>
      <c r="S40" s="34"/>
      <c r="T40" s="34"/>
      <c r="U40" s="33"/>
      <c r="V40" s="33"/>
      <c r="W40" s="33"/>
      <c r="X40" s="33"/>
      <c r="Y40" s="33"/>
    </row>
    <row r="41" spans="1:25">
      <c r="A41" s="55" t="s">
        <v>75</v>
      </c>
      <c r="B41" s="56" t="s">
        <v>31</v>
      </c>
      <c r="C41" s="55">
        <v>17245.473999999998</v>
      </c>
      <c r="D41" s="55" t="s">
        <v>68</v>
      </c>
      <c r="E41" s="39">
        <f t="shared" si="0"/>
        <v>-11560.894435825985</v>
      </c>
      <c r="F41" s="33">
        <f t="shared" si="1"/>
        <v>-11561</v>
      </c>
      <c r="G41" s="33">
        <f t="shared" si="2"/>
        <v>0.22612300000037067</v>
      </c>
      <c r="H41" s="33"/>
      <c r="I41" s="33">
        <f t="shared" si="3"/>
        <v>0.22612300000037067</v>
      </c>
      <c r="K41" s="33"/>
      <c r="L41" s="33"/>
      <c r="M41" s="33"/>
      <c r="N41" s="33"/>
      <c r="O41" s="33">
        <f t="shared" ca="1" si="5"/>
        <v>-0.20552159421927027</v>
      </c>
      <c r="P41" s="33"/>
      <c r="Q41" s="34">
        <f t="shared" si="4"/>
        <v>2226.9739999999983</v>
      </c>
      <c r="R41" s="34"/>
      <c r="S41" s="34"/>
      <c r="T41" s="34"/>
      <c r="U41" s="33"/>
      <c r="V41" s="33"/>
      <c r="W41" s="33"/>
      <c r="X41" s="33"/>
      <c r="Y41" s="33"/>
    </row>
    <row r="42" spans="1:25">
      <c r="A42" s="55" t="s">
        <v>75</v>
      </c>
      <c r="B42" s="56" t="s">
        <v>36</v>
      </c>
      <c r="C42" s="55">
        <v>17248.477999999999</v>
      </c>
      <c r="D42" s="55" t="s">
        <v>68</v>
      </c>
      <c r="E42" s="39">
        <f t="shared" si="0"/>
        <v>-11559.492036341006</v>
      </c>
      <c r="F42" s="33">
        <f t="shared" si="1"/>
        <v>-11559.5</v>
      </c>
      <c r="G42" s="33">
        <f t="shared" si="2"/>
        <v>1.7058500001439825E-2</v>
      </c>
      <c r="H42" s="33"/>
      <c r="I42" s="33">
        <f t="shared" si="3"/>
        <v>1.7058500001439825E-2</v>
      </c>
      <c r="K42" s="33"/>
      <c r="L42" s="33"/>
      <c r="M42" s="33"/>
      <c r="N42" s="33"/>
      <c r="O42" s="33">
        <f t="shared" ca="1" si="5"/>
        <v>-0.20548790652950241</v>
      </c>
      <c r="P42" s="33"/>
      <c r="Q42" s="34">
        <f t="shared" si="4"/>
        <v>2229.9779999999992</v>
      </c>
      <c r="R42" s="34"/>
      <c r="S42" s="34"/>
      <c r="T42" s="34"/>
      <c r="U42" s="33"/>
      <c r="V42" s="33"/>
      <c r="W42" s="33"/>
      <c r="X42" s="33"/>
      <c r="Y42" s="33"/>
    </row>
    <row r="43" spans="1:25">
      <c r="A43" s="26" t="s">
        <v>32</v>
      </c>
      <c r="B43" s="26"/>
      <c r="C43" s="27">
        <v>17397.43</v>
      </c>
      <c r="D43" s="27">
        <v>2.4E-2</v>
      </c>
      <c r="E43" s="26">
        <f t="shared" si="0"/>
        <v>-11489.954683449398</v>
      </c>
      <c r="F43" s="26">
        <f t="shared" si="1"/>
        <v>-11490</v>
      </c>
      <c r="G43" s="26">
        <f t="shared" si="2"/>
        <v>9.7070000003441237E-2</v>
      </c>
      <c r="H43" s="26"/>
      <c r="I43" s="26">
        <f t="shared" si="3"/>
        <v>9.7070000003441237E-2</v>
      </c>
      <c r="J43" s="26"/>
      <c r="K43" s="26"/>
      <c r="L43" s="26"/>
      <c r="M43" s="26"/>
      <c r="N43" s="26"/>
      <c r="O43" s="26"/>
      <c r="P43" s="26"/>
      <c r="Q43" s="28">
        <f t="shared" si="4"/>
        <v>2378.9300000000003</v>
      </c>
      <c r="R43" s="28"/>
      <c r="S43" s="28"/>
      <c r="T43" s="28"/>
      <c r="U43" s="26"/>
      <c r="V43" s="26"/>
      <c r="W43" s="26"/>
      <c r="X43" s="26"/>
      <c r="Y43" s="26"/>
    </row>
    <row r="44" spans="1:25">
      <c r="A44" s="55" t="s">
        <v>75</v>
      </c>
      <c r="B44" s="56" t="s">
        <v>31</v>
      </c>
      <c r="C44" s="55">
        <v>17909.539000000001</v>
      </c>
      <c r="D44" s="55" t="s">
        <v>68</v>
      </c>
      <c r="E44" s="39">
        <f t="shared" si="0"/>
        <v>-11250.879650875355</v>
      </c>
      <c r="F44" s="33">
        <f t="shared" si="1"/>
        <v>-11251</v>
      </c>
      <c r="G44" s="33">
        <f t="shared" si="2"/>
        <v>0.25779300000431249</v>
      </c>
      <c r="H44" s="33"/>
      <c r="I44" s="33">
        <f t="shared" si="3"/>
        <v>0.25779300000431249</v>
      </c>
      <c r="K44" s="33"/>
      <c r="L44" s="33"/>
      <c r="M44" s="33"/>
      <c r="N44" s="33"/>
      <c r="O44" s="33">
        <f t="shared" ref="O44:O49" ca="1" si="6">+C$11+C$12*$F44</f>
        <v>-0.19855947166724633</v>
      </c>
      <c r="P44" s="33"/>
      <c r="Q44" s="34">
        <f t="shared" si="4"/>
        <v>2891.0390000000007</v>
      </c>
      <c r="R44" s="34"/>
      <c r="S44" s="34"/>
      <c r="T44" s="34"/>
      <c r="U44" s="33"/>
      <c r="V44" s="33"/>
      <c r="W44" s="33"/>
      <c r="X44" s="33"/>
      <c r="Y44" s="33"/>
    </row>
    <row r="45" spans="1:25">
      <c r="A45" s="55" t="s">
        <v>75</v>
      </c>
      <c r="B45" s="56" t="s">
        <v>36</v>
      </c>
      <c r="C45" s="55">
        <v>17955.473999999998</v>
      </c>
      <c r="D45" s="55" t="s">
        <v>68</v>
      </c>
      <c r="E45" s="39">
        <f t="shared" si="0"/>
        <v>-11229.435170068948</v>
      </c>
      <c r="F45" s="33">
        <f t="shared" si="1"/>
        <v>-11229.5</v>
      </c>
      <c r="G45" s="33">
        <f t="shared" si="2"/>
        <v>0.13886850000199047</v>
      </c>
      <c r="H45" s="33"/>
      <c r="I45" s="33">
        <f t="shared" si="3"/>
        <v>0.13886850000199047</v>
      </c>
      <c r="K45" s="33"/>
      <c r="L45" s="33"/>
      <c r="M45" s="33"/>
      <c r="N45" s="33"/>
      <c r="O45" s="33">
        <f t="shared" ca="1" si="6"/>
        <v>-0.19807661478057373</v>
      </c>
      <c r="P45" s="33"/>
      <c r="Q45" s="34">
        <f t="shared" si="4"/>
        <v>2936.9739999999983</v>
      </c>
      <c r="R45" s="34"/>
      <c r="S45" s="34"/>
      <c r="T45" s="34"/>
      <c r="U45" s="33"/>
      <c r="V45" s="33"/>
      <c r="W45" s="33"/>
      <c r="X45" s="33"/>
      <c r="Y45" s="33"/>
    </row>
    <row r="46" spans="1:25">
      <c r="A46" s="55" t="s">
        <v>75</v>
      </c>
      <c r="B46" s="56" t="s">
        <v>31</v>
      </c>
      <c r="C46" s="55">
        <v>18609.659</v>
      </c>
      <c r="D46" s="55" t="s">
        <v>68</v>
      </c>
      <c r="E46" s="39">
        <f t="shared" si="0"/>
        <v>-10924.03280419674</v>
      </c>
      <c r="F46" s="33">
        <f t="shared" si="1"/>
        <v>-10924</v>
      </c>
      <c r="G46" s="33">
        <f t="shared" si="2"/>
        <v>-7.0267999999487074E-2</v>
      </c>
      <c r="H46" s="33"/>
      <c r="I46" s="33">
        <f t="shared" si="3"/>
        <v>-7.0267999999487074E-2</v>
      </c>
      <c r="K46" s="33"/>
      <c r="L46" s="33"/>
      <c r="M46" s="33"/>
      <c r="N46" s="33"/>
      <c r="O46" s="33">
        <f t="shared" ca="1" si="6"/>
        <v>-0.19121555529785336</v>
      </c>
      <c r="P46" s="33"/>
      <c r="Q46" s="34">
        <f t="shared" si="4"/>
        <v>3591.1589999999997</v>
      </c>
      <c r="R46" s="34"/>
      <c r="S46" s="34"/>
      <c r="T46" s="34"/>
      <c r="U46" s="33"/>
      <c r="V46" s="33"/>
      <c r="W46" s="33"/>
      <c r="X46" s="33"/>
      <c r="Y46" s="33"/>
    </row>
    <row r="47" spans="1:25">
      <c r="A47" s="55" t="s">
        <v>75</v>
      </c>
      <c r="B47" s="56" t="s">
        <v>31</v>
      </c>
      <c r="C47" s="55">
        <v>18637.681</v>
      </c>
      <c r="D47" s="55" t="s">
        <v>68</v>
      </c>
      <c r="E47" s="39">
        <f t="shared" si="0"/>
        <v>-10910.950900612172</v>
      </c>
      <c r="F47" s="33">
        <f t="shared" si="1"/>
        <v>-10911</v>
      </c>
      <c r="G47" s="33">
        <f t="shared" si="2"/>
        <v>0.10517300000356045</v>
      </c>
      <c r="H47" s="33"/>
      <c r="I47" s="33">
        <f t="shared" si="3"/>
        <v>0.10517300000356045</v>
      </c>
      <c r="K47" s="33"/>
      <c r="L47" s="33"/>
      <c r="M47" s="33"/>
      <c r="N47" s="33"/>
      <c r="O47" s="33">
        <f t="shared" ca="1" si="6"/>
        <v>-0.19092359531986525</v>
      </c>
      <c r="P47" s="33"/>
      <c r="Q47" s="34">
        <f t="shared" si="4"/>
        <v>3619.1810000000005</v>
      </c>
      <c r="R47" s="34"/>
      <c r="S47" s="34"/>
      <c r="T47" s="34"/>
      <c r="U47" s="33"/>
      <c r="V47" s="33"/>
      <c r="W47" s="33"/>
      <c r="X47" s="33"/>
      <c r="Y47" s="33"/>
    </row>
    <row r="48" spans="1:25">
      <c r="A48" s="55" t="s">
        <v>75</v>
      </c>
      <c r="B48" s="56" t="s">
        <v>36</v>
      </c>
      <c r="C48" s="55">
        <v>19013.5</v>
      </c>
      <c r="D48" s="55" t="s">
        <v>68</v>
      </c>
      <c r="E48" s="39">
        <f t="shared" si="0"/>
        <v>-10735.502041742391</v>
      </c>
      <c r="F48" s="33">
        <f t="shared" si="1"/>
        <v>-10735.5</v>
      </c>
      <c r="G48" s="33">
        <f t="shared" si="2"/>
        <v>-4.373499996290775E-3</v>
      </c>
      <c r="H48" s="33"/>
      <c r="I48" s="33">
        <f t="shared" si="3"/>
        <v>-4.373499996290775E-3</v>
      </c>
      <c r="K48" s="33"/>
      <c r="L48" s="33"/>
      <c r="M48" s="33"/>
      <c r="N48" s="33"/>
      <c r="O48" s="33">
        <f t="shared" ca="1" si="6"/>
        <v>-0.1869821356170259</v>
      </c>
      <c r="P48" s="33"/>
      <c r="Q48" s="34">
        <f t="shared" si="4"/>
        <v>3995</v>
      </c>
      <c r="R48" s="34"/>
      <c r="S48" s="34"/>
      <c r="T48" s="34"/>
      <c r="U48" s="33"/>
      <c r="V48" s="33"/>
      <c r="W48" s="33"/>
      <c r="X48" s="33"/>
      <c r="Y48" s="33"/>
    </row>
    <row r="49" spans="1:25">
      <c r="A49" s="55" t="s">
        <v>75</v>
      </c>
      <c r="B49" s="56" t="s">
        <v>36</v>
      </c>
      <c r="C49" s="55">
        <v>19272.831999999999</v>
      </c>
      <c r="D49" s="55" t="s">
        <v>68</v>
      </c>
      <c r="E49" s="39">
        <f t="shared" si="0"/>
        <v>-10614.434444126471</v>
      </c>
      <c r="F49" s="33">
        <f t="shared" si="1"/>
        <v>-10614.5</v>
      </c>
      <c r="G49" s="33">
        <f t="shared" si="2"/>
        <v>0.14042350000090664</v>
      </c>
      <c r="H49" s="33"/>
      <c r="I49" s="33">
        <f t="shared" si="3"/>
        <v>0.14042350000090664</v>
      </c>
      <c r="K49" s="33"/>
      <c r="L49" s="33"/>
      <c r="M49" s="33"/>
      <c r="N49" s="33"/>
      <c r="O49" s="33">
        <f t="shared" ca="1" si="6"/>
        <v>-0.18426466197575203</v>
      </c>
      <c r="P49" s="33"/>
      <c r="Q49" s="34">
        <f t="shared" si="4"/>
        <v>4254.3319999999985</v>
      </c>
      <c r="R49" s="34"/>
      <c r="S49" s="34"/>
      <c r="T49" s="34"/>
      <c r="U49" s="33"/>
      <c r="V49" s="33"/>
      <c r="W49" s="33"/>
      <c r="X49" s="33"/>
      <c r="Y49" s="33"/>
    </row>
    <row r="50" spans="1:25">
      <c r="A50" s="26" t="s">
        <v>32</v>
      </c>
      <c r="B50" s="26"/>
      <c r="C50" s="27">
        <v>19665.815999999999</v>
      </c>
      <c r="D50" s="27">
        <v>1.9E-2</v>
      </c>
      <c r="E50" s="26">
        <f t="shared" si="0"/>
        <v>-10430.972207373989</v>
      </c>
      <c r="F50" s="26">
        <f t="shared" si="1"/>
        <v>-10431</v>
      </c>
      <c r="G50" s="26">
        <f t="shared" si="2"/>
        <v>5.9532999999646563E-2</v>
      </c>
      <c r="H50" s="26"/>
      <c r="I50" s="26">
        <f t="shared" si="3"/>
        <v>5.9532999999646563E-2</v>
      </c>
      <c r="J50" s="26"/>
      <c r="K50" s="26"/>
      <c r="L50" s="26"/>
      <c r="M50" s="26"/>
      <c r="N50" s="26"/>
      <c r="O50" s="26"/>
      <c r="P50" s="26"/>
      <c r="Q50" s="28">
        <f t="shared" si="4"/>
        <v>4647.3159999999989</v>
      </c>
      <c r="R50" s="28"/>
      <c r="S50" s="28"/>
      <c r="T50" s="28"/>
      <c r="U50" s="26"/>
      <c r="V50" s="26"/>
      <c r="W50" s="26"/>
      <c r="X50" s="26"/>
      <c r="Y50" s="26"/>
    </row>
    <row r="51" spans="1:25">
      <c r="A51" s="55" t="s">
        <v>75</v>
      </c>
      <c r="B51" s="56" t="s">
        <v>31</v>
      </c>
      <c r="C51" s="55">
        <v>19695.737000000001</v>
      </c>
      <c r="D51" s="55" t="s">
        <v>68</v>
      </c>
      <c r="E51" s="39">
        <f t="shared" si="0"/>
        <v>-10417.003766964528</v>
      </c>
      <c r="F51" s="33">
        <f t="shared" si="1"/>
        <v>-10417</v>
      </c>
      <c r="G51" s="33">
        <f t="shared" si="2"/>
        <v>-8.0689999958849512E-3</v>
      </c>
      <c r="H51" s="33"/>
      <c r="I51" s="33">
        <f t="shared" si="3"/>
        <v>-8.0689999958849512E-3</v>
      </c>
      <c r="K51" s="33"/>
      <c r="L51" s="33"/>
      <c r="M51" s="33"/>
      <c r="N51" s="33"/>
      <c r="O51" s="33">
        <f t="shared" ref="O51:O68" ca="1" si="7">+C$11+C$12*$F51</f>
        <v>-0.17982911615631741</v>
      </c>
      <c r="P51" s="33"/>
      <c r="Q51" s="34">
        <f t="shared" si="4"/>
        <v>4677.237000000001</v>
      </c>
      <c r="R51" s="34"/>
      <c r="S51" s="34"/>
      <c r="T51" s="34"/>
      <c r="U51" s="33"/>
      <c r="V51" s="33"/>
      <c r="W51" s="33"/>
      <c r="X51" s="33"/>
      <c r="Y51" s="33"/>
    </row>
    <row r="52" spans="1:25">
      <c r="A52" s="55" t="s">
        <v>75</v>
      </c>
      <c r="B52" s="56" t="s">
        <v>36</v>
      </c>
      <c r="C52" s="55">
        <v>19707.627</v>
      </c>
      <c r="D52" s="55" t="s">
        <v>68</v>
      </c>
      <c r="E52" s="39">
        <f t="shared" si="0"/>
        <v>-10411.452991373188</v>
      </c>
      <c r="F52" s="33">
        <f t="shared" si="1"/>
        <v>-10411.5</v>
      </c>
      <c r="G52" s="33">
        <f t="shared" si="2"/>
        <v>0.10069450000082725</v>
      </c>
      <c r="H52" s="33"/>
      <c r="I52" s="33">
        <f t="shared" si="3"/>
        <v>0.10069450000082725</v>
      </c>
      <c r="K52" s="33"/>
      <c r="L52" s="33"/>
      <c r="M52" s="33"/>
      <c r="N52" s="33"/>
      <c r="O52" s="33">
        <f t="shared" ca="1" si="7"/>
        <v>-0.17970559462716862</v>
      </c>
      <c r="P52" s="33"/>
      <c r="Q52" s="34">
        <f t="shared" si="4"/>
        <v>4689.1270000000004</v>
      </c>
      <c r="R52" s="34"/>
      <c r="S52" s="34"/>
      <c r="T52" s="34"/>
      <c r="U52" s="33"/>
      <c r="V52" s="33"/>
      <c r="W52" s="33"/>
      <c r="X52" s="33"/>
      <c r="Y52" s="33"/>
    </row>
    <row r="53" spans="1:25">
      <c r="A53" s="55" t="s">
        <v>75</v>
      </c>
      <c r="B53" s="56" t="s">
        <v>36</v>
      </c>
      <c r="C53" s="55">
        <v>19737.554</v>
      </c>
      <c r="D53" s="55" t="s">
        <v>68</v>
      </c>
      <c r="E53" s="39">
        <f t="shared" si="0"/>
        <v>-10397.481749899511</v>
      </c>
      <c r="F53" s="33">
        <f t="shared" si="1"/>
        <v>-10397.5</v>
      </c>
      <c r="G53" s="33">
        <f t="shared" si="2"/>
        <v>3.9092500002880115E-2</v>
      </c>
      <c r="H53" s="33"/>
      <c r="I53" s="33">
        <f t="shared" ref="I53:I84" si="8">+G53</f>
        <v>3.9092500002880115E-2</v>
      </c>
      <c r="K53" s="33"/>
      <c r="L53" s="33"/>
      <c r="M53" s="33"/>
      <c r="N53" s="33"/>
      <c r="O53" s="33">
        <f t="shared" ca="1" si="7"/>
        <v>-0.17939117618933528</v>
      </c>
      <c r="P53" s="33"/>
      <c r="Q53" s="34">
        <f t="shared" si="4"/>
        <v>4719.0540000000001</v>
      </c>
      <c r="R53" s="34"/>
      <c r="S53" s="34"/>
      <c r="T53" s="34"/>
      <c r="U53" s="33"/>
      <c r="V53" s="33"/>
      <c r="W53" s="33"/>
      <c r="X53" s="33"/>
      <c r="Y53" s="33"/>
    </row>
    <row r="54" spans="1:25">
      <c r="A54" s="55" t="s">
        <v>75</v>
      </c>
      <c r="B54" s="56" t="s">
        <v>31</v>
      </c>
      <c r="C54" s="55">
        <v>19781.456999999999</v>
      </c>
      <c r="D54" s="55" t="s">
        <v>68</v>
      </c>
      <c r="E54" s="39">
        <f t="shared" si="0"/>
        <v>-10376.98589617482</v>
      </c>
      <c r="F54" s="33">
        <f t="shared" si="1"/>
        <v>-10377</v>
      </c>
      <c r="G54" s="33">
        <f t="shared" si="2"/>
        <v>3.0211000001145294E-2</v>
      </c>
      <c r="H54" s="33"/>
      <c r="I54" s="33">
        <f t="shared" si="8"/>
        <v>3.0211000001145294E-2</v>
      </c>
      <c r="K54" s="33"/>
      <c r="L54" s="33"/>
      <c r="M54" s="33"/>
      <c r="N54" s="33"/>
      <c r="O54" s="33">
        <f t="shared" ca="1" si="7"/>
        <v>-0.17893077776250788</v>
      </c>
      <c r="P54" s="33"/>
      <c r="Q54" s="34">
        <f t="shared" si="4"/>
        <v>4762.9569999999985</v>
      </c>
      <c r="R54" s="34"/>
      <c r="S54" s="34"/>
      <c r="T54" s="34"/>
      <c r="U54" s="33"/>
      <c r="V54" s="33"/>
      <c r="W54" s="33"/>
      <c r="X54" s="33"/>
      <c r="Y54" s="33"/>
    </row>
    <row r="55" spans="1:25">
      <c r="A55" s="55" t="s">
        <v>75</v>
      </c>
      <c r="B55" s="56" t="s">
        <v>31</v>
      </c>
      <c r="C55" s="55">
        <v>19798.481</v>
      </c>
      <c r="D55" s="55" t="s">
        <v>68</v>
      </c>
      <c r="E55" s="39">
        <f t="shared" si="0"/>
        <v>-10369.03834330123</v>
      </c>
      <c r="F55" s="33">
        <f t="shared" si="1"/>
        <v>-10369</v>
      </c>
      <c r="G55" s="33">
        <f t="shared" si="2"/>
        <v>-8.2132999996247236E-2</v>
      </c>
      <c r="H55" s="33"/>
      <c r="I55" s="33">
        <f t="shared" si="8"/>
        <v>-8.2132999996247236E-2</v>
      </c>
      <c r="K55" s="33"/>
      <c r="L55" s="33"/>
      <c r="M55" s="33"/>
      <c r="N55" s="33"/>
      <c r="O55" s="33">
        <f t="shared" ca="1" si="7"/>
        <v>-0.17875111008374597</v>
      </c>
      <c r="P55" s="33"/>
      <c r="Q55" s="34">
        <f t="shared" si="4"/>
        <v>4779.9809999999998</v>
      </c>
      <c r="R55" s="34"/>
      <c r="S55" s="34"/>
      <c r="T55" s="34"/>
      <c r="U55" s="33"/>
      <c r="V55" s="33"/>
      <c r="W55" s="33"/>
      <c r="X55" s="33"/>
      <c r="Y55" s="33"/>
    </row>
    <row r="56" spans="1:25">
      <c r="A56" s="55" t="s">
        <v>75</v>
      </c>
      <c r="B56" s="56" t="s">
        <v>31</v>
      </c>
      <c r="C56" s="55">
        <v>20083.653999999999</v>
      </c>
      <c r="D56" s="55" t="s">
        <v>68</v>
      </c>
      <c r="E56" s="39">
        <f t="shared" si="0"/>
        <v>-10235.907028943862</v>
      </c>
      <c r="F56" s="33">
        <f t="shared" si="1"/>
        <v>-10236</v>
      </c>
      <c r="G56" s="33">
        <f t="shared" si="2"/>
        <v>0.19914799999969546</v>
      </c>
      <c r="H56" s="33"/>
      <c r="I56" s="33">
        <f t="shared" si="8"/>
        <v>0.19914799999969546</v>
      </c>
      <c r="K56" s="33"/>
      <c r="L56" s="33"/>
      <c r="M56" s="33"/>
      <c r="N56" s="33"/>
      <c r="O56" s="33">
        <f t="shared" ca="1" si="7"/>
        <v>-0.17576413492432927</v>
      </c>
      <c r="P56" s="33"/>
      <c r="Q56" s="34">
        <f t="shared" si="4"/>
        <v>5065.1539999999986</v>
      </c>
      <c r="R56" s="34"/>
      <c r="S56" s="34"/>
      <c r="T56" s="34"/>
      <c r="U56" s="33"/>
      <c r="V56" s="33"/>
      <c r="W56" s="33"/>
      <c r="X56" s="33"/>
      <c r="Y56" s="33"/>
    </row>
    <row r="57" spans="1:25">
      <c r="A57" s="55" t="s">
        <v>75</v>
      </c>
      <c r="B57" s="56" t="s">
        <v>36</v>
      </c>
      <c r="C57" s="55">
        <v>20084.599999999999</v>
      </c>
      <c r="D57" s="55" t="s">
        <v>68</v>
      </c>
      <c r="E57" s="39">
        <f t="shared" si="0"/>
        <v>-10235.465394485545</v>
      </c>
      <c r="F57" s="33">
        <f t="shared" si="1"/>
        <v>-10235.5</v>
      </c>
      <c r="G57" s="33">
        <f t="shared" si="2"/>
        <v>7.4126499999692896E-2</v>
      </c>
      <c r="H57" s="33"/>
      <c r="I57" s="33">
        <f t="shared" si="8"/>
        <v>7.4126499999692896E-2</v>
      </c>
      <c r="K57" s="33"/>
      <c r="L57" s="33"/>
      <c r="M57" s="33"/>
      <c r="N57" s="33"/>
      <c r="O57" s="33">
        <f t="shared" ca="1" si="7"/>
        <v>-0.17575290569440663</v>
      </c>
      <c r="P57" s="33"/>
      <c r="Q57" s="34">
        <f t="shared" si="4"/>
        <v>5066.0999999999985</v>
      </c>
      <c r="R57" s="34"/>
      <c r="S57" s="34"/>
      <c r="T57" s="34"/>
      <c r="U57" s="33"/>
      <c r="V57" s="33"/>
      <c r="W57" s="33"/>
      <c r="X57" s="33"/>
      <c r="Y57" s="33"/>
    </row>
    <row r="58" spans="1:25">
      <c r="A58" s="55" t="s">
        <v>75</v>
      </c>
      <c r="B58" s="56" t="s">
        <v>31</v>
      </c>
      <c r="C58" s="55">
        <v>20085.615000000002</v>
      </c>
      <c r="D58" s="55" t="s">
        <v>68</v>
      </c>
      <c r="E58" s="39">
        <f t="shared" si="0"/>
        <v>-10234.991547788721</v>
      </c>
      <c r="F58" s="33">
        <f t="shared" si="1"/>
        <v>-10235</v>
      </c>
      <c r="G58" s="33">
        <f t="shared" si="2"/>
        <v>1.8105000002833549E-2</v>
      </c>
      <c r="H58" s="33"/>
      <c r="I58" s="33">
        <f t="shared" si="8"/>
        <v>1.8105000002833549E-2</v>
      </c>
      <c r="K58" s="33"/>
      <c r="L58" s="33"/>
      <c r="M58" s="33"/>
      <c r="N58" s="33"/>
      <c r="O58" s="33">
        <f t="shared" ca="1" si="7"/>
        <v>-0.17574167646448402</v>
      </c>
      <c r="P58" s="33"/>
      <c r="Q58" s="34">
        <f t="shared" si="4"/>
        <v>5067.1150000000016</v>
      </c>
      <c r="R58" s="34"/>
      <c r="S58" s="34"/>
      <c r="T58" s="34"/>
      <c r="U58" s="33"/>
      <c r="V58" s="33"/>
      <c r="W58" s="33"/>
      <c r="X58" s="33"/>
      <c r="Y58" s="33"/>
    </row>
    <row r="59" spans="1:25">
      <c r="A59" s="55" t="s">
        <v>75</v>
      </c>
      <c r="B59" s="56" t="s">
        <v>36</v>
      </c>
      <c r="C59" s="55">
        <v>20129.591</v>
      </c>
      <c r="D59" s="55" t="s">
        <v>68</v>
      </c>
      <c r="E59" s="39">
        <f t="shared" si="0"/>
        <v>-10214.461614449381</v>
      </c>
      <c r="F59" s="33">
        <f t="shared" si="1"/>
        <v>-10214.5</v>
      </c>
      <c r="G59" s="33">
        <f t="shared" si="2"/>
        <v>8.222350000141887E-2</v>
      </c>
      <c r="H59" s="33"/>
      <c r="I59" s="33">
        <f t="shared" si="8"/>
        <v>8.222350000141887E-2</v>
      </c>
      <c r="K59" s="33"/>
      <c r="L59" s="33"/>
      <c r="M59" s="33"/>
      <c r="N59" s="33"/>
      <c r="O59" s="33">
        <f t="shared" ca="1" si="7"/>
        <v>-0.17528127803765664</v>
      </c>
      <c r="P59" s="33"/>
      <c r="Q59" s="34">
        <f t="shared" si="4"/>
        <v>5111.0910000000003</v>
      </c>
      <c r="R59" s="34"/>
      <c r="S59" s="34"/>
      <c r="T59" s="34"/>
      <c r="U59" s="33"/>
      <c r="V59" s="33"/>
      <c r="W59" s="33"/>
      <c r="X59" s="33"/>
      <c r="Y59" s="33"/>
    </row>
    <row r="60" spans="1:25">
      <c r="A60" s="55" t="s">
        <v>75</v>
      </c>
      <c r="B60" s="56" t="s">
        <v>36</v>
      </c>
      <c r="C60" s="55">
        <v>20418.665000000001</v>
      </c>
      <c r="D60" s="55" t="s">
        <v>68</v>
      </c>
      <c r="E60" s="39">
        <f t="shared" si="0"/>
        <v>-10079.509141506494</v>
      </c>
      <c r="F60" s="33">
        <f t="shared" si="1"/>
        <v>-10079.5</v>
      </c>
      <c r="G60" s="33">
        <f t="shared" si="2"/>
        <v>-1.9581499997002538E-2</v>
      </c>
      <c r="H60" s="33"/>
      <c r="I60" s="33">
        <f t="shared" si="8"/>
        <v>-1.9581499997002538E-2</v>
      </c>
      <c r="K60" s="33"/>
      <c r="L60" s="33"/>
      <c r="M60" s="33"/>
      <c r="N60" s="33"/>
      <c r="O60" s="33">
        <f t="shared" ca="1" si="7"/>
        <v>-0.17224938595854944</v>
      </c>
      <c r="P60" s="33"/>
      <c r="Q60" s="34">
        <f t="shared" si="4"/>
        <v>5400.1650000000009</v>
      </c>
      <c r="R60" s="34"/>
      <c r="S60" s="34"/>
      <c r="T60" s="34"/>
      <c r="U60" s="33"/>
      <c r="V60" s="33"/>
      <c r="W60" s="33"/>
      <c r="X60" s="33"/>
      <c r="Y60" s="33"/>
    </row>
    <row r="61" spans="1:25">
      <c r="A61" s="55" t="s">
        <v>75</v>
      </c>
      <c r="B61" s="56" t="s">
        <v>36</v>
      </c>
      <c r="C61" s="55">
        <v>20549.484</v>
      </c>
      <c r="D61" s="55" t="s">
        <v>68</v>
      </c>
      <c r="E61" s="39">
        <f t="shared" si="0"/>
        <v>-10018.437071524706</v>
      </c>
      <c r="F61" s="33">
        <f t="shared" si="1"/>
        <v>-10018.5</v>
      </c>
      <c r="G61" s="33">
        <f t="shared" si="2"/>
        <v>0.1347955000019283</v>
      </c>
      <c r="H61" s="33"/>
      <c r="I61" s="33">
        <f t="shared" si="8"/>
        <v>0.1347955000019283</v>
      </c>
      <c r="K61" s="33"/>
      <c r="L61" s="33"/>
      <c r="M61" s="33"/>
      <c r="N61" s="33"/>
      <c r="O61" s="33">
        <f t="shared" ca="1" si="7"/>
        <v>-0.17087941990798988</v>
      </c>
      <c r="P61" s="33"/>
      <c r="Q61" s="34">
        <f t="shared" si="4"/>
        <v>5530.9840000000004</v>
      </c>
      <c r="R61" s="34"/>
      <c r="S61" s="34"/>
      <c r="T61" s="34"/>
      <c r="U61" s="33"/>
      <c r="V61" s="33"/>
      <c r="W61" s="33"/>
      <c r="X61" s="33"/>
      <c r="Y61" s="33"/>
    </row>
    <row r="62" spans="1:25">
      <c r="A62" s="55" t="s">
        <v>75</v>
      </c>
      <c r="B62" s="56" t="s">
        <v>36</v>
      </c>
      <c r="C62" s="55">
        <v>20780.694</v>
      </c>
      <c r="D62" s="55" t="s">
        <v>68</v>
      </c>
      <c r="E62" s="39">
        <f t="shared" si="0"/>
        <v>-9910.4980618969821</v>
      </c>
      <c r="F62" s="33">
        <f t="shared" si="1"/>
        <v>-9910.5</v>
      </c>
      <c r="G62" s="33">
        <f t="shared" si="2"/>
        <v>4.151500001171371E-3</v>
      </c>
      <c r="H62" s="33"/>
      <c r="I62" s="33">
        <f t="shared" si="8"/>
        <v>4.151500001171371E-3</v>
      </c>
      <c r="K62" s="33"/>
      <c r="L62" s="33"/>
      <c r="M62" s="33"/>
      <c r="N62" s="33"/>
      <c r="O62" s="33">
        <f t="shared" ca="1" si="7"/>
        <v>-0.16845390624470413</v>
      </c>
      <c r="P62" s="33"/>
      <c r="Q62" s="34">
        <f t="shared" si="4"/>
        <v>5762.1939999999995</v>
      </c>
      <c r="R62" s="34"/>
      <c r="S62" s="34"/>
      <c r="T62" s="34"/>
      <c r="U62" s="33"/>
      <c r="V62" s="33"/>
      <c r="W62" s="33"/>
      <c r="X62" s="33"/>
      <c r="Y62" s="33"/>
    </row>
    <row r="63" spans="1:25">
      <c r="A63" s="55" t="s">
        <v>75</v>
      </c>
      <c r="B63" s="56" t="s">
        <v>36</v>
      </c>
      <c r="C63" s="55">
        <v>20898.532999999999</v>
      </c>
      <c r="D63" s="55" t="s">
        <v>68</v>
      </c>
      <c r="E63" s="39">
        <f t="shared" si="0"/>
        <v>-9855.4856275060756</v>
      </c>
      <c r="F63" s="33">
        <f t="shared" si="1"/>
        <v>-9855.5</v>
      </c>
      <c r="G63" s="33">
        <f t="shared" si="2"/>
        <v>3.0786500003159745E-2</v>
      </c>
      <c r="H63" s="33"/>
      <c r="I63" s="33">
        <f t="shared" si="8"/>
        <v>3.0786500003159745E-2</v>
      </c>
      <c r="K63" s="33"/>
      <c r="L63" s="33"/>
      <c r="M63" s="33"/>
      <c r="N63" s="33"/>
      <c r="O63" s="33">
        <f t="shared" ca="1" si="7"/>
        <v>-0.16721869095321601</v>
      </c>
      <c r="P63" s="33"/>
      <c r="Q63" s="34">
        <f t="shared" si="4"/>
        <v>5880.0329999999994</v>
      </c>
      <c r="R63" s="34"/>
      <c r="S63" s="34"/>
      <c r="T63" s="34"/>
      <c r="U63" s="33"/>
      <c r="V63" s="33"/>
      <c r="W63" s="33"/>
      <c r="X63" s="33"/>
      <c r="Y63" s="33"/>
    </row>
    <row r="64" spans="1:25">
      <c r="A64" s="55" t="s">
        <v>75</v>
      </c>
      <c r="B64" s="56" t="s">
        <v>31</v>
      </c>
      <c r="C64" s="55">
        <v>21036.825000000001</v>
      </c>
      <c r="D64" s="55" t="s">
        <v>68</v>
      </c>
      <c r="E64" s="39">
        <f t="shared" si="0"/>
        <v>-9790.9248320411862</v>
      </c>
      <c r="F64" s="33">
        <f t="shared" si="1"/>
        <v>-9791</v>
      </c>
      <c r="G64" s="33">
        <f t="shared" si="2"/>
        <v>0.16101300000445917</v>
      </c>
      <c r="H64" s="33"/>
      <c r="I64" s="33">
        <f t="shared" si="8"/>
        <v>0.16101300000445917</v>
      </c>
      <c r="K64" s="33"/>
      <c r="L64" s="33"/>
      <c r="M64" s="33"/>
      <c r="N64" s="33"/>
      <c r="O64" s="33">
        <f t="shared" ca="1" si="7"/>
        <v>-0.16577012029319813</v>
      </c>
      <c r="P64" s="33"/>
      <c r="Q64" s="34">
        <f t="shared" si="4"/>
        <v>6018.3250000000007</v>
      </c>
      <c r="R64" s="34"/>
      <c r="S64" s="34"/>
      <c r="T64" s="34"/>
      <c r="U64" s="33"/>
      <c r="V64" s="33"/>
      <c r="W64" s="33"/>
      <c r="X64" s="33"/>
      <c r="Y64" s="33"/>
    </row>
    <row r="65" spans="1:25">
      <c r="A65" s="55" t="s">
        <v>75</v>
      </c>
      <c r="B65" s="56" t="s">
        <v>31</v>
      </c>
      <c r="C65" s="55">
        <v>21383.81</v>
      </c>
      <c r="D65" s="55" t="s">
        <v>68</v>
      </c>
      <c r="E65" s="39">
        <f t="shared" si="0"/>
        <v>-9628.9369541134311</v>
      </c>
      <c r="F65" s="33">
        <f t="shared" si="1"/>
        <v>-9629</v>
      </c>
      <c r="G65" s="33">
        <f t="shared" si="2"/>
        <v>0.13504700000339653</v>
      </c>
      <c r="H65" s="33"/>
      <c r="I65" s="33">
        <f t="shared" si="8"/>
        <v>0.13504700000339653</v>
      </c>
      <c r="K65" s="33"/>
      <c r="L65" s="33"/>
      <c r="M65" s="33"/>
      <c r="N65" s="33"/>
      <c r="O65" s="33">
        <f t="shared" ca="1" si="7"/>
        <v>-0.16213184979826947</v>
      </c>
      <c r="P65" s="33"/>
      <c r="Q65" s="34">
        <f t="shared" si="4"/>
        <v>6365.3100000000013</v>
      </c>
      <c r="R65" s="34"/>
      <c r="S65" s="34"/>
      <c r="T65" s="34"/>
      <c r="U65" s="33"/>
      <c r="V65" s="33"/>
      <c r="W65" s="33"/>
      <c r="X65" s="33"/>
      <c r="Y65" s="33"/>
    </row>
    <row r="66" spans="1:25">
      <c r="A66" s="55" t="s">
        <v>75</v>
      </c>
      <c r="B66" s="56" t="s">
        <v>36</v>
      </c>
      <c r="C66" s="55">
        <v>21504.686000000002</v>
      </c>
      <c r="D66" s="55" t="s">
        <v>68</v>
      </c>
      <c r="E66" s="39">
        <f t="shared" si="0"/>
        <v>-9572.5067143843498</v>
      </c>
      <c r="F66" s="33">
        <f t="shared" si="1"/>
        <v>-9572.5</v>
      </c>
      <c r="G66" s="33">
        <f t="shared" si="2"/>
        <v>-1.4382499997736886E-2</v>
      </c>
      <c r="H66" s="33"/>
      <c r="I66" s="33">
        <f t="shared" si="8"/>
        <v>-1.4382499997736886E-2</v>
      </c>
      <c r="K66" s="33"/>
      <c r="L66" s="33"/>
      <c r="M66" s="33"/>
      <c r="N66" s="33"/>
      <c r="O66" s="33">
        <f t="shared" ca="1" si="7"/>
        <v>-0.16086294681701352</v>
      </c>
      <c r="P66" s="33"/>
      <c r="Q66" s="34">
        <f t="shared" si="4"/>
        <v>6486.1860000000015</v>
      </c>
      <c r="R66" s="34"/>
      <c r="S66" s="34"/>
      <c r="T66" s="34"/>
      <c r="U66" s="33"/>
      <c r="V66" s="33"/>
      <c r="W66" s="33"/>
      <c r="X66" s="33"/>
      <c r="Y66" s="33"/>
    </row>
    <row r="67" spans="1:25">
      <c r="A67" s="55" t="s">
        <v>75</v>
      </c>
      <c r="B67" s="56" t="s">
        <v>31</v>
      </c>
      <c r="C67" s="55">
        <v>22244.743999999999</v>
      </c>
      <c r="D67" s="55" t="s">
        <v>68</v>
      </c>
      <c r="E67" s="39">
        <f t="shared" si="0"/>
        <v>-9227.0150505848851</v>
      </c>
      <c r="F67" s="33">
        <f t="shared" si="1"/>
        <v>-9227</v>
      </c>
      <c r="G67" s="33">
        <f t="shared" si="2"/>
        <v>-3.2239000000117812E-2</v>
      </c>
      <c r="H67" s="33"/>
      <c r="I67" s="33">
        <f t="shared" si="8"/>
        <v>-3.2239000000117812E-2</v>
      </c>
      <c r="K67" s="33"/>
      <c r="L67" s="33"/>
      <c r="M67" s="33"/>
      <c r="N67" s="33"/>
      <c r="O67" s="33">
        <f t="shared" ca="1" si="7"/>
        <v>-0.15310354894048361</v>
      </c>
      <c r="P67" s="33"/>
      <c r="Q67" s="34">
        <f t="shared" si="4"/>
        <v>7226.2439999999988</v>
      </c>
      <c r="R67" s="34"/>
      <c r="S67" s="34"/>
      <c r="T67" s="34"/>
      <c r="U67" s="33"/>
      <c r="V67" s="33"/>
      <c r="W67" s="33"/>
      <c r="X67" s="33"/>
      <c r="Y67" s="33"/>
    </row>
    <row r="68" spans="1:25">
      <c r="A68" s="55" t="s">
        <v>75</v>
      </c>
      <c r="B68" s="56" t="s">
        <v>31</v>
      </c>
      <c r="C68" s="55">
        <v>22501.813999999998</v>
      </c>
      <c r="D68" s="55" t="s">
        <v>68</v>
      </c>
      <c r="E68" s="39">
        <f t="shared" si="0"/>
        <v>-9107.0034541790246</v>
      </c>
      <c r="F68" s="33">
        <f t="shared" si="1"/>
        <v>-9107</v>
      </c>
      <c r="G68" s="33">
        <f t="shared" si="2"/>
        <v>-7.3989999982586596E-3</v>
      </c>
      <c r="H68" s="33"/>
      <c r="I68" s="33">
        <f t="shared" si="8"/>
        <v>-7.3989999982586596E-3</v>
      </c>
      <c r="K68" s="33"/>
      <c r="L68" s="33"/>
      <c r="M68" s="33"/>
      <c r="N68" s="33"/>
      <c r="O68" s="33">
        <f t="shared" ca="1" si="7"/>
        <v>-0.150408533759055</v>
      </c>
      <c r="P68" s="33"/>
      <c r="Q68" s="34">
        <f t="shared" si="4"/>
        <v>7483.3139999999985</v>
      </c>
      <c r="R68" s="34"/>
      <c r="S68" s="34"/>
      <c r="T68" s="34"/>
      <c r="U68" s="33"/>
      <c r="V68" s="33"/>
      <c r="W68" s="33"/>
      <c r="X68" s="33"/>
      <c r="Y68" s="33"/>
    </row>
    <row r="69" spans="1:25">
      <c r="A69" s="26" t="s">
        <v>32</v>
      </c>
      <c r="B69" s="26"/>
      <c r="C69" s="27">
        <v>22630.406999999999</v>
      </c>
      <c r="D69" s="27">
        <v>2.5999999999999999E-2</v>
      </c>
      <c r="E69" s="26">
        <f t="shared" si="0"/>
        <v>-9046.9705790219887</v>
      </c>
      <c r="F69" s="26">
        <f t="shared" si="1"/>
        <v>-9047</v>
      </c>
      <c r="G69" s="26">
        <f t="shared" si="2"/>
        <v>6.3021000001754146E-2</v>
      </c>
      <c r="H69" s="26"/>
      <c r="I69" s="26">
        <f t="shared" si="8"/>
        <v>6.3021000001754146E-2</v>
      </c>
      <c r="J69" s="26"/>
      <c r="K69" s="26"/>
      <c r="L69" s="26"/>
      <c r="M69" s="26"/>
      <c r="N69" s="26"/>
      <c r="O69" s="26"/>
      <c r="P69" s="26"/>
      <c r="Q69" s="28">
        <f t="shared" si="4"/>
        <v>7611.9069999999992</v>
      </c>
      <c r="R69" s="28"/>
      <c r="S69" s="28"/>
      <c r="T69" s="28"/>
      <c r="U69" s="26"/>
      <c r="V69" s="26"/>
      <c r="W69" s="26"/>
      <c r="X69" s="26"/>
      <c r="Y69" s="26"/>
    </row>
    <row r="70" spans="1:25">
      <c r="A70" s="55" t="s">
        <v>75</v>
      </c>
      <c r="B70" s="56" t="s">
        <v>31</v>
      </c>
      <c r="C70" s="55">
        <v>22679.603999999999</v>
      </c>
      <c r="D70" s="55" t="s">
        <v>68</v>
      </c>
      <c r="E70" s="39">
        <f t="shared" si="0"/>
        <v>-9024.0032529692435</v>
      </c>
      <c r="F70" s="33">
        <f t="shared" si="1"/>
        <v>-9024</v>
      </c>
      <c r="G70" s="33">
        <f t="shared" si="2"/>
        <v>-6.9679999978689011E-3</v>
      </c>
      <c r="H70" s="33"/>
      <c r="I70" s="33">
        <f t="shared" si="8"/>
        <v>-6.9679999978689011E-3</v>
      </c>
      <c r="K70" s="33"/>
      <c r="L70" s="33"/>
      <c r="M70" s="33"/>
      <c r="N70" s="33"/>
      <c r="O70" s="33">
        <f t="shared" ref="O70:O81" ca="1" si="9">+C$11+C$12*$F70</f>
        <v>-0.1485444815919002</v>
      </c>
      <c r="P70" s="33"/>
      <c r="Q70" s="34">
        <f t="shared" si="4"/>
        <v>7661.1039999999994</v>
      </c>
      <c r="R70" s="34"/>
      <c r="S70" s="34"/>
      <c r="T70" s="34"/>
      <c r="U70" s="33"/>
      <c r="V70" s="33"/>
      <c r="W70" s="33"/>
      <c r="X70" s="33"/>
      <c r="Y70" s="33"/>
    </row>
    <row r="71" spans="1:25">
      <c r="A71" s="55" t="s">
        <v>75</v>
      </c>
      <c r="B71" s="56" t="s">
        <v>31</v>
      </c>
      <c r="C71" s="55">
        <v>22906.792000000001</v>
      </c>
      <c r="D71" s="55" t="s">
        <v>68</v>
      </c>
      <c r="E71" s="39">
        <f t="shared" si="0"/>
        <v>-8917.9418900554265</v>
      </c>
      <c r="F71" s="33">
        <f t="shared" si="1"/>
        <v>-8918</v>
      </c>
      <c r="G71" s="33">
        <f t="shared" si="2"/>
        <v>0.12447400000382913</v>
      </c>
      <c r="H71" s="33"/>
      <c r="I71" s="33">
        <f t="shared" si="8"/>
        <v>0.12447400000382913</v>
      </c>
      <c r="K71" s="33"/>
      <c r="L71" s="33"/>
      <c r="M71" s="33"/>
      <c r="N71" s="33"/>
      <c r="O71" s="33">
        <f t="shared" ca="1" si="9"/>
        <v>-0.14616388484830492</v>
      </c>
      <c r="P71" s="33"/>
      <c r="Q71" s="34">
        <f t="shared" si="4"/>
        <v>7888.2920000000013</v>
      </c>
      <c r="R71" s="34"/>
      <c r="S71" s="34"/>
      <c r="T71" s="34"/>
      <c r="U71" s="33"/>
      <c r="V71" s="33"/>
      <c r="W71" s="33"/>
      <c r="X71" s="33"/>
      <c r="Y71" s="33"/>
    </row>
    <row r="72" spans="1:25">
      <c r="A72" s="55" t="s">
        <v>75</v>
      </c>
      <c r="B72" s="56" t="s">
        <v>36</v>
      </c>
      <c r="C72" s="55">
        <v>22907.704000000002</v>
      </c>
      <c r="D72" s="55" t="s">
        <v>68</v>
      </c>
      <c r="E72" s="39">
        <f t="shared" si="0"/>
        <v>-8917.5161282943409</v>
      </c>
      <c r="F72" s="33">
        <f t="shared" si="1"/>
        <v>-8917.5</v>
      </c>
      <c r="G72" s="33">
        <f t="shared" si="2"/>
        <v>-3.4547499995824182E-2</v>
      </c>
      <c r="H72" s="33"/>
      <c r="I72" s="33">
        <f t="shared" si="8"/>
        <v>-3.4547499995824182E-2</v>
      </c>
      <c r="K72" s="33"/>
      <c r="L72" s="33"/>
      <c r="M72" s="33"/>
      <c r="N72" s="33"/>
      <c r="O72" s="33">
        <f t="shared" ca="1" si="9"/>
        <v>-0.14615265561838228</v>
      </c>
      <c r="P72" s="33"/>
      <c r="Q72" s="34">
        <f t="shared" si="4"/>
        <v>7889.2040000000015</v>
      </c>
      <c r="R72" s="34"/>
      <c r="S72" s="34"/>
      <c r="T72" s="34"/>
      <c r="U72" s="33"/>
      <c r="V72" s="33"/>
      <c r="W72" s="33"/>
      <c r="X72" s="33"/>
      <c r="Y72" s="33"/>
    </row>
    <row r="73" spans="1:25">
      <c r="A73" s="55" t="s">
        <v>75</v>
      </c>
      <c r="B73" s="56" t="s">
        <v>36</v>
      </c>
      <c r="C73" s="55">
        <v>22965.74</v>
      </c>
      <c r="D73" s="55" t="s">
        <v>68</v>
      </c>
      <c r="E73" s="39">
        <f t="shared" si="0"/>
        <v>-8890.4223678049402</v>
      </c>
      <c r="F73" s="33">
        <f t="shared" si="1"/>
        <v>-8890.5</v>
      </c>
      <c r="G73" s="33">
        <f t="shared" si="2"/>
        <v>0.16629150000517257</v>
      </c>
      <c r="H73" s="33"/>
      <c r="I73" s="33">
        <f t="shared" si="8"/>
        <v>0.16629150000517257</v>
      </c>
      <c r="K73" s="33"/>
      <c r="L73" s="33"/>
      <c r="M73" s="33"/>
      <c r="N73" s="33"/>
      <c r="O73" s="33">
        <f t="shared" ca="1" si="9"/>
        <v>-0.14554627720256086</v>
      </c>
      <c r="P73" s="33"/>
      <c r="Q73" s="34">
        <f t="shared" si="4"/>
        <v>7947.2400000000016</v>
      </c>
      <c r="R73" s="34"/>
      <c r="S73" s="34"/>
      <c r="T73" s="34"/>
      <c r="U73" s="33"/>
      <c r="V73" s="33"/>
      <c r="W73" s="33"/>
      <c r="X73" s="33"/>
      <c r="Y73" s="33"/>
    </row>
    <row r="74" spans="1:25">
      <c r="A74" s="55" t="s">
        <v>75</v>
      </c>
      <c r="B74" s="56" t="s">
        <v>31</v>
      </c>
      <c r="C74" s="55">
        <v>23054.66</v>
      </c>
      <c r="D74" s="55" t="s">
        <v>68</v>
      </c>
      <c r="E74" s="39">
        <f t="shared" si="0"/>
        <v>-8848.9105960991437</v>
      </c>
      <c r="F74" s="33">
        <f t="shared" si="1"/>
        <v>-8849</v>
      </c>
      <c r="G74" s="33">
        <f t="shared" si="2"/>
        <v>0.19150700000318466</v>
      </c>
      <c r="H74" s="33"/>
      <c r="I74" s="33">
        <f t="shared" si="8"/>
        <v>0.19150700000318466</v>
      </c>
      <c r="K74" s="33"/>
      <c r="L74" s="33"/>
      <c r="M74" s="33"/>
      <c r="N74" s="33"/>
      <c r="O74" s="33">
        <f t="shared" ca="1" si="9"/>
        <v>-0.14461425111898346</v>
      </c>
      <c r="P74" s="33"/>
      <c r="Q74" s="34">
        <f t="shared" si="4"/>
        <v>8036.16</v>
      </c>
      <c r="R74" s="34"/>
      <c r="S74" s="34"/>
      <c r="T74" s="34"/>
      <c r="U74" s="33"/>
      <c r="V74" s="33"/>
      <c r="W74" s="33"/>
      <c r="X74" s="33"/>
      <c r="Y74" s="33"/>
    </row>
    <row r="75" spans="1:25">
      <c r="A75" s="55" t="s">
        <v>75</v>
      </c>
      <c r="B75" s="56" t="s">
        <v>36</v>
      </c>
      <c r="C75" s="55">
        <v>23370.545999999998</v>
      </c>
      <c r="D75" s="55" t="s">
        <v>68</v>
      </c>
      <c r="E75" s="39">
        <f t="shared" si="0"/>
        <v>-8701.4411008555853</v>
      </c>
      <c r="F75" s="33">
        <f t="shared" si="1"/>
        <v>-8701.5</v>
      </c>
      <c r="G75" s="33">
        <f t="shared" si="2"/>
        <v>0.12616450000132318</v>
      </c>
      <c r="H75" s="33"/>
      <c r="I75" s="33">
        <f t="shared" si="8"/>
        <v>0.12616450000132318</v>
      </c>
      <c r="K75" s="33"/>
      <c r="L75" s="33"/>
      <c r="M75" s="33"/>
      <c r="N75" s="33"/>
      <c r="O75" s="33">
        <f t="shared" ca="1" si="9"/>
        <v>-0.14130162829181078</v>
      </c>
      <c r="P75" s="33"/>
      <c r="Q75" s="34">
        <f t="shared" si="4"/>
        <v>8352.0459999999985</v>
      </c>
      <c r="R75" s="34"/>
      <c r="S75" s="34"/>
      <c r="T75" s="34"/>
      <c r="U75" s="33"/>
      <c r="V75" s="33"/>
      <c r="W75" s="33"/>
      <c r="X75" s="33"/>
      <c r="Y75" s="33"/>
    </row>
    <row r="76" spans="1:25">
      <c r="A76" s="55" t="s">
        <v>75</v>
      </c>
      <c r="B76" s="56" t="s">
        <v>31</v>
      </c>
      <c r="C76" s="55">
        <v>23401.534</v>
      </c>
      <c r="D76" s="55" t="s">
        <v>68</v>
      </c>
      <c r="E76" s="39">
        <f t="shared" si="0"/>
        <v>-8686.9745378594162</v>
      </c>
      <c r="F76" s="33">
        <f t="shared" si="1"/>
        <v>-8687</v>
      </c>
      <c r="G76" s="33">
        <f t="shared" si="2"/>
        <v>5.4541000001336215E-2</v>
      </c>
      <c r="H76" s="33"/>
      <c r="I76" s="33">
        <f t="shared" si="8"/>
        <v>5.4541000001336215E-2</v>
      </c>
      <c r="K76" s="33"/>
      <c r="L76" s="33"/>
      <c r="M76" s="33"/>
      <c r="N76" s="33"/>
      <c r="O76" s="33">
        <f t="shared" ca="1" si="9"/>
        <v>-0.14097598062405481</v>
      </c>
      <c r="P76" s="33"/>
      <c r="Q76" s="34">
        <f t="shared" si="4"/>
        <v>8383.0339999999997</v>
      </c>
      <c r="R76" s="34"/>
      <c r="S76" s="34"/>
      <c r="T76" s="34"/>
      <c r="U76" s="33"/>
      <c r="V76" s="33"/>
      <c r="W76" s="33"/>
      <c r="X76" s="33"/>
      <c r="Y76" s="33"/>
    </row>
    <row r="77" spans="1:25">
      <c r="A77" s="55" t="s">
        <v>75</v>
      </c>
      <c r="B77" s="56" t="s">
        <v>31</v>
      </c>
      <c r="C77" s="55">
        <v>23718.602999999999</v>
      </c>
      <c r="D77" s="55" t="s">
        <v>68</v>
      </c>
      <c r="E77" s="39">
        <f t="shared" si="0"/>
        <v>-8538.9527661209413</v>
      </c>
      <c r="F77" s="33">
        <f t="shared" si="1"/>
        <v>-8539</v>
      </c>
      <c r="G77" s="33">
        <f t="shared" si="2"/>
        <v>0.1011770000004617</v>
      </c>
      <c r="H77" s="33"/>
      <c r="I77" s="33">
        <f t="shared" si="8"/>
        <v>0.1011770000004617</v>
      </c>
      <c r="K77" s="33"/>
      <c r="L77" s="33"/>
      <c r="M77" s="33"/>
      <c r="N77" s="33"/>
      <c r="O77" s="33">
        <f t="shared" ca="1" si="9"/>
        <v>-0.13765212856695952</v>
      </c>
      <c r="P77" s="33"/>
      <c r="Q77" s="34">
        <f t="shared" si="4"/>
        <v>8700.1029999999992</v>
      </c>
      <c r="R77" s="34"/>
      <c r="S77" s="34"/>
      <c r="T77" s="34"/>
      <c r="U77" s="33"/>
      <c r="V77" s="33"/>
      <c r="W77" s="33"/>
      <c r="X77" s="33"/>
      <c r="Y77" s="33"/>
    </row>
    <row r="78" spans="1:25">
      <c r="A78" s="55" t="s">
        <v>75</v>
      </c>
      <c r="B78" s="56" t="s">
        <v>31</v>
      </c>
      <c r="C78" s="55">
        <v>23733.550999999999</v>
      </c>
      <c r="D78" s="55" t="s">
        <v>68</v>
      </c>
      <c r="E78" s="39">
        <f t="shared" si="0"/>
        <v>-8531.9743814666654</v>
      </c>
      <c r="F78" s="33">
        <f t="shared" si="1"/>
        <v>-8532</v>
      </c>
      <c r="G78" s="33">
        <f t="shared" si="2"/>
        <v>5.487600000196835E-2</v>
      </c>
      <c r="H78" s="33"/>
      <c r="I78" s="33">
        <f t="shared" si="8"/>
        <v>5.487600000196835E-2</v>
      </c>
      <c r="K78" s="33"/>
      <c r="L78" s="33"/>
      <c r="M78" s="33"/>
      <c r="N78" s="33"/>
      <c r="O78" s="33">
        <f t="shared" ca="1" si="9"/>
        <v>-0.13749491934804284</v>
      </c>
      <c r="P78" s="33"/>
      <c r="Q78" s="34">
        <f t="shared" si="4"/>
        <v>8715.0509999999995</v>
      </c>
      <c r="R78" s="34"/>
      <c r="S78" s="34"/>
      <c r="T78" s="34"/>
      <c r="U78" s="33"/>
      <c r="V78" s="33"/>
      <c r="W78" s="33"/>
      <c r="X78" s="33"/>
      <c r="Y78" s="33"/>
    </row>
    <row r="79" spans="1:25">
      <c r="A79" s="55" t="s">
        <v>75</v>
      </c>
      <c r="B79" s="56" t="s">
        <v>31</v>
      </c>
      <c r="C79" s="55">
        <v>23992.802</v>
      </c>
      <c r="D79" s="55" t="s">
        <v>68</v>
      </c>
      <c r="E79" s="39">
        <f t="shared" si="0"/>
        <v>-8410.9445982176821</v>
      </c>
      <c r="F79" s="33">
        <f t="shared" si="1"/>
        <v>-8411</v>
      </c>
      <c r="G79" s="33">
        <f t="shared" si="2"/>
        <v>0.11867300000085379</v>
      </c>
      <c r="H79" s="33"/>
      <c r="I79" s="33">
        <f t="shared" si="8"/>
        <v>0.11867300000085379</v>
      </c>
      <c r="K79" s="33"/>
      <c r="L79" s="33"/>
      <c r="M79" s="33"/>
      <c r="N79" s="33"/>
      <c r="O79" s="33">
        <f t="shared" ca="1" si="9"/>
        <v>-0.134777445706769</v>
      </c>
      <c r="P79" s="33"/>
      <c r="Q79" s="34">
        <f t="shared" si="4"/>
        <v>8974.3019999999997</v>
      </c>
      <c r="R79" s="34"/>
      <c r="S79" s="34"/>
      <c r="T79" s="34"/>
      <c r="U79" s="33"/>
      <c r="V79" s="33"/>
      <c r="W79" s="33"/>
      <c r="X79" s="33"/>
      <c r="Y79" s="33"/>
    </row>
    <row r="80" spans="1:25">
      <c r="A80" s="55" t="s">
        <v>75</v>
      </c>
      <c r="B80" s="56" t="s">
        <v>36</v>
      </c>
      <c r="C80" s="55">
        <v>24083.674999999999</v>
      </c>
      <c r="D80" s="55" t="s">
        <v>68</v>
      </c>
      <c r="E80" s="39">
        <f t="shared" si="0"/>
        <v>-8368.5210801090361</v>
      </c>
      <c r="F80" s="33">
        <f t="shared" si="1"/>
        <v>-8368.5</v>
      </c>
      <c r="G80" s="33">
        <f t="shared" si="2"/>
        <v>-4.5154499999625841E-2</v>
      </c>
      <c r="H80" s="33"/>
      <c r="I80" s="33">
        <f t="shared" si="8"/>
        <v>-4.5154499999625841E-2</v>
      </c>
      <c r="K80" s="33"/>
      <c r="L80" s="33"/>
      <c r="M80" s="33"/>
      <c r="N80" s="33"/>
      <c r="O80" s="33">
        <f t="shared" ca="1" si="9"/>
        <v>-0.13382296116334635</v>
      </c>
      <c r="P80" s="33"/>
      <c r="Q80" s="34">
        <f t="shared" si="4"/>
        <v>9065.1749999999993</v>
      </c>
      <c r="R80" s="34"/>
      <c r="S80" s="34"/>
      <c r="T80" s="34"/>
      <c r="U80" s="33"/>
      <c r="V80" s="33"/>
      <c r="W80" s="33"/>
      <c r="X80" s="33"/>
      <c r="Y80" s="33"/>
    </row>
    <row r="81" spans="1:25">
      <c r="A81" s="55" t="s">
        <v>75</v>
      </c>
      <c r="B81" s="56" t="s">
        <v>36</v>
      </c>
      <c r="C81" s="55">
        <v>24083.716</v>
      </c>
      <c r="D81" s="55" t="s">
        <v>68</v>
      </c>
      <c r="E81" s="39">
        <f t="shared" si="0"/>
        <v>-8368.501939503547</v>
      </c>
      <c r="F81" s="33">
        <f t="shared" si="1"/>
        <v>-8368.5</v>
      </c>
      <c r="G81" s="33">
        <f t="shared" si="2"/>
        <v>-4.1544999985489994E-3</v>
      </c>
      <c r="H81" s="33"/>
      <c r="I81" s="33">
        <f t="shared" si="8"/>
        <v>-4.1544999985489994E-3</v>
      </c>
      <c r="K81" s="33"/>
      <c r="L81" s="33"/>
      <c r="M81" s="33"/>
      <c r="N81" s="33"/>
      <c r="O81" s="33">
        <f t="shared" ca="1" si="9"/>
        <v>-0.13382296116334635</v>
      </c>
      <c r="P81" s="33"/>
      <c r="Q81" s="34">
        <f t="shared" si="4"/>
        <v>9065.2160000000003</v>
      </c>
      <c r="R81" s="34"/>
      <c r="S81" s="34"/>
      <c r="T81" s="34"/>
      <c r="U81" s="33"/>
      <c r="V81" s="33"/>
      <c r="W81" s="33"/>
      <c r="X81" s="33"/>
      <c r="Y81" s="33"/>
    </row>
    <row r="82" spans="1:25">
      <c r="A82" s="26" t="s">
        <v>32</v>
      </c>
      <c r="B82" s="26"/>
      <c r="C82" s="27">
        <v>24239.07</v>
      </c>
      <c r="D82" s="27">
        <v>1.2999999999999999E-2</v>
      </c>
      <c r="E82" s="26">
        <f t="shared" si="0"/>
        <v>-8295.9758510916909</v>
      </c>
      <c r="F82" s="26">
        <f t="shared" si="1"/>
        <v>-8296</v>
      </c>
      <c r="G82" s="26">
        <f t="shared" si="2"/>
        <v>5.1728000002185581E-2</v>
      </c>
      <c r="H82" s="26"/>
      <c r="I82" s="26">
        <f t="shared" si="8"/>
        <v>5.1728000002185581E-2</v>
      </c>
      <c r="J82" s="26"/>
      <c r="K82" s="26"/>
      <c r="L82" s="26"/>
      <c r="M82" s="26"/>
      <c r="N82" s="26"/>
      <c r="O82" s="26"/>
      <c r="P82" s="26"/>
      <c r="Q82" s="28">
        <f t="shared" si="4"/>
        <v>9220.57</v>
      </c>
      <c r="R82" s="28"/>
      <c r="S82" s="28"/>
      <c r="T82" s="28"/>
      <c r="U82" s="26"/>
      <c r="V82" s="26"/>
      <c r="W82" s="26"/>
      <c r="X82" s="26"/>
      <c r="Y82" s="26"/>
    </row>
    <row r="83" spans="1:25">
      <c r="A83" s="55" t="s">
        <v>75</v>
      </c>
      <c r="B83" s="56" t="s">
        <v>31</v>
      </c>
      <c r="C83" s="55">
        <v>24384.718000000001</v>
      </c>
      <c r="D83" s="55" t="s">
        <v>68</v>
      </c>
      <c r="E83" s="39">
        <f t="shared" si="0"/>
        <v>-8227.9809508959424</v>
      </c>
      <c r="F83" s="33">
        <f t="shared" si="1"/>
        <v>-8228</v>
      </c>
      <c r="G83" s="33">
        <f t="shared" si="2"/>
        <v>4.0804000003845431E-2</v>
      </c>
      <c r="H83" s="33"/>
      <c r="I83" s="33">
        <f t="shared" si="8"/>
        <v>4.0804000003845431E-2</v>
      </c>
      <c r="K83" s="33"/>
      <c r="L83" s="33"/>
      <c r="M83" s="33"/>
      <c r="N83" s="33"/>
      <c r="O83" s="33">
        <f t="shared" ref="O83:O100" ca="1" si="10">+C$11+C$12*$F83</f>
        <v>-0.13066754755509033</v>
      </c>
      <c r="P83" s="33"/>
      <c r="Q83" s="34">
        <f t="shared" si="4"/>
        <v>9366.2180000000008</v>
      </c>
      <c r="R83" s="34"/>
      <c r="S83" s="34"/>
      <c r="T83" s="34"/>
      <c r="U83" s="33"/>
      <c r="V83" s="33"/>
      <c r="W83" s="33"/>
      <c r="X83" s="33"/>
      <c r="Y83" s="33"/>
    </row>
    <row r="84" spans="1:25">
      <c r="A84" s="55" t="s">
        <v>75</v>
      </c>
      <c r="B84" s="56" t="s">
        <v>31</v>
      </c>
      <c r="C84" s="55">
        <v>24384.76</v>
      </c>
      <c r="D84" s="55" t="s">
        <v>68</v>
      </c>
      <c r="E84" s="39">
        <f t="shared" si="0"/>
        <v>-8227.9613434464191</v>
      </c>
      <c r="F84" s="33">
        <f t="shared" si="1"/>
        <v>-8228</v>
      </c>
      <c r="G84" s="33">
        <f t="shared" si="2"/>
        <v>8.2804000001488021E-2</v>
      </c>
      <c r="H84" s="33"/>
      <c r="I84" s="33">
        <f t="shared" si="8"/>
        <v>8.2804000001488021E-2</v>
      </c>
      <c r="K84" s="33"/>
      <c r="L84" s="33"/>
      <c r="M84" s="33"/>
      <c r="N84" s="33"/>
      <c r="O84" s="33">
        <f t="shared" ca="1" si="10"/>
        <v>-0.13066754755509033</v>
      </c>
      <c r="P84" s="33"/>
      <c r="Q84" s="34">
        <f t="shared" si="4"/>
        <v>9366.2599999999984</v>
      </c>
      <c r="R84" s="34"/>
      <c r="S84" s="34"/>
      <c r="T84" s="34"/>
      <c r="U84" s="33"/>
      <c r="V84" s="33"/>
      <c r="W84" s="33"/>
      <c r="X84" s="33"/>
      <c r="Y84" s="33"/>
    </row>
    <row r="85" spans="1:25">
      <c r="A85" s="55" t="s">
        <v>75</v>
      </c>
      <c r="B85" s="56" t="s">
        <v>36</v>
      </c>
      <c r="C85" s="55">
        <v>24385.77</v>
      </c>
      <c r="D85" s="55" t="s">
        <v>68</v>
      </c>
      <c r="E85" s="39">
        <f t="shared" ref="E85:E148" si="11">+(C85-C$7)/C$8</f>
        <v>-8227.4898309697783</v>
      </c>
      <c r="F85" s="33">
        <f t="shared" ref="F85:F148" si="12">ROUND(2*E85,0)/2</f>
        <v>-8227.5</v>
      </c>
      <c r="G85" s="33">
        <f t="shared" ref="G85:G148" si="13">+C85-(C$7+F85*C$8)</f>
        <v>2.1782500003610039E-2</v>
      </c>
      <c r="H85" s="33"/>
      <c r="I85" s="33">
        <f t="shared" ref="I85:I116" si="14">+G85</f>
        <v>2.1782500003610039E-2</v>
      </c>
      <c r="K85" s="33"/>
      <c r="L85" s="33"/>
      <c r="M85" s="33"/>
      <c r="N85" s="33"/>
      <c r="O85" s="33">
        <f t="shared" ca="1" si="10"/>
        <v>-0.13065631832516772</v>
      </c>
      <c r="P85" s="33"/>
      <c r="Q85" s="34">
        <f t="shared" ref="Q85:Q148" si="15">+C85-15018.5</f>
        <v>9367.27</v>
      </c>
      <c r="R85" s="34"/>
      <c r="S85" s="34"/>
      <c r="T85" s="34"/>
      <c r="U85" s="33"/>
      <c r="V85" s="33"/>
      <c r="W85" s="33"/>
      <c r="X85" s="33"/>
      <c r="Y85" s="33"/>
    </row>
    <row r="86" spans="1:25">
      <c r="A86" s="55" t="s">
        <v>75</v>
      </c>
      <c r="B86" s="56" t="s">
        <v>36</v>
      </c>
      <c r="C86" s="55">
        <v>24385.812000000002</v>
      </c>
      <c r="D86" s="55" t="s">
        <v>68</v>
      </c>
      <c r="E86" s="39">
        <f t="shared" si="11"/>
        <v>-8227.4702235202549</v>
      </c>
      <c r="F86" s="33">
        <f t="shared" si="12"/>
        <v>-8227.5</v>
      </c>
      <c r="G86" s="33">
        <f t="shared" si="13"/>
        <v>6.3782500004890608E-2</v>
      </c>
      <c r="H86" s="33"/>
      <c r="I86" s="33">
        <f t="shared" si="14"/>
        <v>6.3782500004890608E-2</v>
      </c>
      <c r="K86" s="33"/>
      <c r="L86" s="33"/>
      <c r="M86" s="33"/>
      <c r="N86" s="33"/>
      <c r="O86" s="33">
        <f t="shared" ca="1" si="10"/>
        <v>-0.13065631832516772</v>
      </c>
      <c r="P86" s="33"/>
      <c r="Q86" s="34">
        <f t="shared" si="15"/>
        <v>9367.3120000000017</v>
      </c>
      <c r="R86" s="34"/>
      <c r="S86" s="34"/>
      <c r="T86" s="34"/>
      <c r="U86" s="33"/>
      <c r="V86" s="33"/>
      <c r="W86" s="33"/>
      <c r="X86" s="33"/>
      <c r="Y86" s="33"/>
    </row>
    <row r="87" spans="1:25">
      <c r="A87" s="55" t="s">
        <v>75</v>
      </c>
      <c r="B87" s="56" t="s">
        <v>36</v>
      </c>
      <c r="C87" s="55">
        <v>24385.834999999999</v>
      </c>
      <c r="D87" s="55" t="s">
        <v>68</v>
      </c>
      <c r="E87" s="39">
        <f t="shared" si="11"/>
        <v>-8227.459486107422</v>
      </c>
      <c r="F87" s="33">
        <f t="shared" si="12"/>
        <v>-8227.5</v>
      </c>
      <c r="G87" s="33">
        <f t="shared" si="13"/>
        <v>8.6782500002300367E-2</v>
      </c>
      <c r="H87" s="33"/>
      <c r="I87" s="33">
        <f t="shared" si="14"/>
        <v>8.6782500002300367E-2</v>
      </c>
      <c r="K87" s="33"/>
      <c r="L87" s="33"/>
      <c r="M87" s="33"/>
      <c r="N87" s="33"/>
      <c r="O87" s="33">
        <f t="shared" ca="1" si="10"/>
        <v>-0.13065631832516772</v>
      </c>
      <c r="P87" s="33"/>
      <c r="Q87" s="34">
        <f t="shared" si="15"/>
        <v>9367.3349999999991</v>
      </c>
      <c r="R87" s="34"/>
      <c r="S87" s="34"/>
      <c r="T87" s="34"/>
      <c r="U87" s="33"/>
      <c r="V87" s="33"/>
      <c r="W87" s="33"/>
      <c r="X87" s="33"/>
      <c r="Y87" s="33"/>
    </row>
    <row r="88" spans="1:25">
      <c r="A88" s="55" t="s">
        <v>75</v>
      </c>
      <c r="B88" s="56" t="s">
        <v>31</v>
      </c>
      <c r="C88" s="55">
        <v>24386.806</v>
      </c>
      <c r="D88" s="55" t="s">
        <v>68</v>
      </c>
      <c r="E88" s="39">
        <f t="shared" si="11"/>
        <v>-8227.0061805481946</v>
      </c>
      <c r="F88" s="33">
        <f t="shared" si="12"/>
        <v>-8227</v>
      </c>
      <c r="G88" s="33">
        <f t="shared" si="13"/>
        <v>-1.3238999996247003E-2</v>
      </c>
      <c r="H88" s="33"/>
      <c r="I88" s="33">
        <f t="shared" si="14"/>
        <v>-1.3238999996247003E-2</v>
      </c>
      <c r="K88" s="33"/>
      <c r="L88" s="33"/>
      <c r="M88" s="33"/>
      <c r="N88" s="33"/>
      <c r="O88" s="33">
        <f t="shared" ca="1" si="10"/>
        <v>-0.13064508909524511</v>
      </c>
      <c r="P88" s="33"/>
      <c r="Q88" s="34">
        <f t="shared" si="15"/>
        <v>9368.3060000000005</v>
      </c>
      <c r="R88" s="34"/>
      <c r="S88" s="34"/>
      <c r="T88" s="34"/>
      <c r="U88" s="33"/>
      <c r="V88" s="33"/>
      <c r="W88" s="33"/>
      <c r="X88" s="33"/>
      <c r="Y88" s="33"/>
    </row>
    <row r="89" spans="1:25">
      <c r="A89" s="55" t="s">
        <v>75</v>
      </c>
      <c r="B89" s="56" t="s">
        <v>31</v>
      </c>
      <c r="C89" s="55">
        <v>24386.829000000002</v>
      </c>
      <c r="D89" s="55" t="s">
        <v>68</v>
      </c>
      <c r="E89" s="39">
        <f t="shared" si="11"/>
        <v>-8226.9954431353599</v>
      </c>
      <c r="F89" s="33">
        <f t="shared" si="12"/>
        <v>-8227</v>
      </c>
      <c r="G89" s="33">
        <f t="shared" si="13"/>
        <v>9.761000004800735E-3</v>
      </c>
      <c r="H89" s="33"/>
      <c r="I89" s="33">
        <f t="shared" si="14"/>
        <v>9.761000004800735E-3</v>
      </c>
      <c r="K89" s="33"/>
      <c r="L89" s="33"/>
      <c r="M89" s="33"/>
      <c r="N89" s="33"/>
      <c r="O89" s="33">
        <f t="shared" ca="1" si="10"/>
        <v>-0.13064508909524511</v>
      </c>
      <c r="P89" s="33"/>
      <c r="Q89" s="34">
        <f t="shared" si="15"/>
        <v>9368.3290000000015</v>
      </c>
      <c r="R89" s="34"/>
      <c r="S89" s="34"/>
      <c r="T89" s="34"/>
      <c r="U89" s="33"/>
      <c r="V89" s="33"/>
      <c r="W89" s="33"/>
      <c r="X89" s="33"/>
      <c r="Y89" s="33"/>
    </row>
    <row r="90" spans="1:25">
      <c r="A90" s="55" t="s">
        <v>75</v>
      </c>
      <c r="B90" s="56" t="s">
        <v>31</v>
      </c>
      <c r="C90" s="55">
        <v>24412.611000000001</v>
      </c>
      <c r="D90" s="55" t="s">
        <v>68</v>
      </c>
      <c r="E90" s="39">
        <f t="shared" si="11"/>
        <v>-8214.9592701920537</v>
      </c>
      <c r="F90" s="33">
        <f t="shared" si="12"/>
        <v>-8215</v>
      </c>
      <c r="G90" s="33">
        <f t="shared" si="13"/>
        <v>8.7245000002440065E-2</v>
      </c>
      <c r="H90" s="33"/>
      <c r="I90" s="33">
        <f t="shared" si="14"/>
        <v>8.7245000002440065E-2</v>
      </c>
      <c r="K90" s="33"/>
      <c r="L90" s="33"/>
      <c r="M90" s="33"/>
      <c r="N90" s="33"/>
      <c r="O90" s="33">
        <f t="shared" ca="1" si="10"/>
        <v>-0.13037558757710224</v>
      </c>
      <c r="P90" s="33"/>
      <c r="Q90" s="34">
        <f t="shared" si="15"/>
        <v>9394.1110000000008</v>
      </c>
      <c r="R90" s="34"/>
      <c r="S90" s="34"/>
      <c r="T90" s="34"/>
      <c r="U90" s="33"/>
      <c r="V90" s="33"/>
      <c r="W90" s="33"/>
      <c r="X90" s="33"/>
      <c r="Y90" s="33"/>
    </row>
    <row r="91" spans="1:25">
      <c r="A91" s="55" t="s">
        <v>75</v>
      </c>
      <c r="B91" s="56" t="s">
        <v>31</v>
      </c>
      <c r="C91" s="55">
        <v>24412.659</v>
      </c>
      <c r="D91" s="55" t="s">
        <v>68</v>
      </c>
      <c r="E91" s="39">
        <f t="shared" si="11"/>
        <v>-8214.9368616783122</v>
      </c>
      <c r="F91" s="33">
        <f t="shared" si="12"/>
        <v>-8215</v>
      </c>
      <c r="G91" s="33">
        <f t="shared" si="13"/>
        <v>0.13524500000130502</v>
      </c>
      <c r="H91" s="33"/>
      <c r="I91" s="33">
        <f t="shared" si="14"/>
        <v>0.13524500000130502</v>
      </c>
      <c r="K91" s="33"/>
      <c r="L91" s="33"/>
      <c r="M91" s="33"/>
      <c r="N91" s="33"/>
      <c r="O91" s="33">
        <f t="shared" ca="1" si="10"/>
        <v>-0.13037558757710224</v>
      </c>
      <c r="P91" s="33"/>
      <c r="Q91" s="34">
        <f t="shared" si="15"/>
        <v>9394.1589999999997</v>
      </c>
      <c r="R91" s="34"/>
      <c r="S91" s="34"/>
      <c r="T91" s="34"/>
      <c r="U91" s="33"/>
      <c r="V91" s="33"/>
      <c r="W91" s="33"/>
      <c r="X91" s="33"/>
      <c r="Y91" s="33"/>
    </row>
    <row r="92" spans="1:25">
      <c r="A92" s="55" t="s">
        <v>75</v>
      </c>
      <c r="B92" s="56" t="s">
        <v>31</v>
      </c>
      <c r="C92" s="55">
        <v>24429.687000000002</v>
      </c>
      <c r="D92" s="55" t="s">
        <v>68</v>
      </c>
      <c r="E92" s="39">
        <f t="shared" si="11"/>
        <v>-8206.9874414285787</v>
      </c>
      <c r="F92" s="33">
        <f t="shared" si="12"/>
        <v>-8207</v>
      </c>
      <c r="G92" s="33">
        <f t="shared" si="13"/>
        <v>2.6901000004727393E-2</v>
      </c>
      <c r="H92" s="33"/>
      <c r="I92" s="33">
        <f t="shared" si="14"/>
        <v>2.6901000004727393E-2</v>
      </c>
      <c r="K92" s="33"/>
      <c r="L92" s="33"/>
      <c r="M92" s="33"/>
      <c r="N92" s="33"/>
      <c r="O92" s="33">
        <f t="shared" ca="1" si="10"/>
        <v>-0.13019591989834034</v>
      </c>
      <c r="P92" s="33"/>
      <c r="Q92" s="34">
        <f t="shared" si="15"/>
        <v>9411.1870000000017</v>
      </c>
      <c r="R92" s="34"/>
      <c r="S92" s="34"/>
      <c r="T92" s="34"/>
      <c r="U92" s="33"/>
      <c r="V92" s="33"/>
      <c r="W92" s="33"/>
      <c r="X92" s="33"/>
      <c r="Y92" s="33"/>
    </row>
    <row r="93" spans="1:25">
      <c r="A93" s="55" t="s">
        <v>75</v>
      </c>
      <c r="B93" s="56" t="s">
        <v>31</v>
      </c>
      <c r="C93" s="55">
        <v>24472.582999999999</v>
      </c>
      <c r="D93" s="55" t="s">
        <v>65</v>
      </c>
      <c r="E93" s="39">
        <f t="shared" si="11"/>
        <v>-8186.9616996484192</v>
      </c>
      <c r="F93" s="33">
        <f t="shared" si="12"/>
        <v>-8187</v>
      </c>
      <c r="G93" s="33">
        <f t="shared" si="13"/>
        <v>8.2041000001481734E-2</v>
      </c>
      <c r="H93" s="33"/>
      <c r="I93" s="33">
        <f t="shared" si="14"/>
        <v>8.2041000001481734E-2</v>
      </c>
      <c r="K93" s="33"/>
      <c r="L93" s="33"/>
      <c r="M93" s="33"/>
      <c r="N93" s="33"/>
      <c r="O93" s="33">
        <f t="shared" ca="1" si="10"/>
        <v>-0.12974675070143557</v>
      </c>
      <c r="P93" s="33"/>
      <c r="Q93" s="34">
        <f t="shared" si="15"/>
        <v>9454.0829999999987</v>
      </c>
      <c r="R93" s="34"/>
      <c r="S93" s="34"/>
      <c r="T93" s="34"/>
      <c r="U93" s="33"/>
      <c r="V93" s="33"/>
      <c r="W93" s="33"/>
      <c r="X93" s="33"/>
      <c r="Y93" s="33"/>
    </row>
    <row r="94" spans="1:25">
      <c r="A94" s="55" t="s">
        <v>75</v>
      </c>
      <c r="B94" s="56" t="s">
        <v>31</v>
      </c>
      <c r="C94" s="55">
        <v>24472.624</v>
      </c>
      <c r="D94" s="55" t="s">
        <v>65</v>
      </c>
      <c r="E94" s="39">
        <f t="shared" si="11"/>
        <v>-8186.9425590429319</v>
      </c>
      <c r="F94" s="33">
        <f t="shared" si="12"/>
        <v>-8187</v>
      </c>
      <c r="G94" s="33">
        <f t="shared" si="13"/>
        <v>0.12304100000255858</v>
      </c>
      <c r="H94" s="33"/>
      <c r="I94" s="33">
        <f t="shared" si="14"/>
        <v>0.12304100000255858</v>
      </c>
      <c r="K94" s="33"/>
      <c r="L94" s="33"/>
      <c r="M94" s="33"/>
      <c r="N94" s="33"/>
      <c r="O94" s="33">
        <f t="shared" ca="1" si="10"/>
        <v>-0.12974675070143557</v>
      </c>
      <c r="P94" s="33"/>
      <c r="Q94" s="34">
        <f t="shared" si="15"/>
        <v>9454.1239999999998</v>
      </c>
      <c r="R94" s="34"/>
      <c r="S94" s="34"/>
      <c r="T94" s="34"/>
      <c r="U94" s="33"/>
      <c r="V94" s="33"/>
      <c r="W94" s="33"/>
      <c r="X94" s="33"/>
      <c r="Y94" s="33"/>
    </row>
    <row r="95" spans="1:25">
      <c r="A95" s="55" t="s">
        <v>75</v>
      </c>
      <c r="B95" s="56" t="s">
        <v>31</v>
      </c>
      <c r="C95" s="55">
        <v>24502.486000000001</v>
      </c>
      <c r="D95" s="55" t="s">
        <v>65</v>
      </c>
      <c r="E95" s="39">
        <f t="shared" si="11"/>
        <v>-8173.0016624316122</v>
      </c>
      <c r="F95" s="33">
        <f t="shared" si="12"/>
        <v>-8173</v>
      </c>
      <c r="G95" s="33">
        <f t="shared" si="13"/>
        <v>-3.5609999977168627E-3</v>
      </c>
      <c r="H95" s="33"/>
      <c r="I95" s="33">
        <f t="shared" si="14"/>
        <v>-3.5609999977168627E-3</v>
      </c>
      <c r="K95" s="33"/>
      <c r="L95" s="33"/>
      <c r="M95" s="33"/>
      <c r="N95" s="33"/>
      <c r="O95" s="33">
        <f t="shared" ca="1" si="10"/>
        <v>-0.12943233226360223</v>
      </c>
      <c r="P95" s="33"/>
      <c r="Q95" s="34">
        <f t="shared" si="15"/>
        <v>9483.9860000000008</v>
      </c>
      <c r="R95" s="34"/>
      <c r="S95" s="34"/>
      <c r="T95" s="34"/>
      <c r="U95" s="33"/>
      <c r="V95" s="33"/>
      <c r="W95" s="33"/>
      <c r="X95" s="33"/>
      <c r="Y95" s="33"/>
    </row>
    <row r="96" spans="1:25">
      <c r="A96" s="55" t="s">
        <v>75</v>
      </c>
      <c r="B96" s="56" t="s">
        <v>31</v>
      </c>
      <c r="C96" s="55">
        <v>24502.526999999998</v>
      </c>
      <c r="D96" s="55" t="s">
        <v>65</v>
      </c>
      <c r="E96" s="39">
        <f t="shared" si="11"/>
        <v>-8172.9825218261258</v>
      </c>
      <c r="F96" s="33">
        <f t="shared" si="12"/>
        <v>-8173</v>
      </c>
      <c r="G96" s="33">
        <f t="shared" si="13"/>
        <v>3.7438999999722E-2</v>
      </c>
      <c r="H96" s="33"/>
      <c r="I96" s="33">
        <f t="shared" si="14"/>
        <v>3.7438999999722E-2</v>
      </c>
      <c r="K96" s="33"/>
      <c r="L96" s="33"/>
      <c r="M96" s="33"/>
      <c r="N96" s="33"/>
      <c r="O96" s="33">
        <f t="shared" ca="1" si="10"/>
        <v>-0.12943233226360223</v>
      </c>
      <c r="P96" s="33"/>
      <c r="Q96" s="34">
        <f t="shared" si="15"/>
        <v>9484.0269999999982</v>
      </c>
      <c r="R96" s="34"/>
      <c r="S96" s="34"/>
      <c r="T96" s="34"/>
      <c r="U96" s="33"/>
      <c r="V96" s="33"/>
      <c r="W96" s="33"/>
      <c r="X96" s="33"/>
      <c r="Y96" s="33"/>
    </row>
    <row r="97" spans="1:25">
      <c r="A97" s="55" t="s">
        <v>75</v>
      </c>
      <c r="B97" s="56" t="s">
        <v>31</v>
      </c>
      <c r="C97" s="55">
        <v>24502.57</v>
      </c>
      <c r="D97" s="55" t="s">
        <v>65</v>
      </c>
      <c r="E97" s="39">
        <f t="shared" si="11"/>
        <v>-8172.9624475325654</v>
      </c>
      <c r="F97" s="33">
        <f t="shared" si="12"/>
        <v>-8173</v>
      </c>
      <c r="G97" s="33">
        <f t="shared" si="13"/>
        <v>8.0439000001206296E-2</v>
      </c>
      <c r="H97" s="33"/>
      <c r="I97" s="33">
        <f t="shared" si="14"/>
        <v>8.0439000001206296E-2</v>
      </c>
      <c r="K97" s="33"/>
      <c r="L97" s="33"/>
      <c r="M97" s="33"/>
      <c r="N97" s="33"/>
      <c r="O97" s="33">
        <f t="shared" ca="1" si="10"/>
        <v>-0.12943233226360223</v>
      </c>
      <c r="P97" s="33"/>
      <c r="Q97" s="34">
        <f t="shared" si="15"/>
        <v>9484.07</v>
      </c>
      <c r="R97" s="34"/>
      <c r="S97" s="34"/>
      <c r="T97" s="34"/>
      <c r="U97" s="33"/>
      <c r="V97" s="33"/>
      <c r="W97" s="33"/>
      <c r="X97" s="33"/>
      <c r="Y97" s="33"/>
    </row>
    <row r="98" spans="1:25">
      <c r="A98" s="55" t="s">
        <v>75</v>
      </c>
      <c r="B98" s="56" t="s">
        <v>31</v>
      </c>
      <c r="C98" s="55">
        <v>24532.499</v>
      </c>
      <c r="D98" s="55" t="s">
        <v>68</v>
      </c>
      <c r="E98" s="39">
        <f t="shared" si="11"/>
        <v>-8158.9902723708155</v>
      </c>
      <c r="F98" s="33">
        <f t="shared" si="12"/>
        <v>-8159</v>
      </c>
      <c r="G98" s="33">
        <f t="shared" si="13"/>
        <v>2.0837000000028638E-2</v>
      </c>
      <c r="H98" s="33"/>
      <c r="I98" s="33">
        <f t="shared" si="14"/>
        <v>2.0837000000028638E-2</v>
      </c>
      <c r="K98" s="33"/>
      <c r="L98" s="33"/>
      <c r="M98" s="33"/>
      <c r="N98" s="33"/>
      <c r="O98" s="33">
        <f t="shared" ca="1" si="10"/>
        <v>-0.1291179138257689</v>
      </c>
      <c r="P98" s="33"/>
      <c r="Q98" s="34">
        <f t="shared" si="15"/>
        <v>9513.9989999999998</v>
      </c>
      <c r="R98" s="34"/>
      <c r="S98" s="34"/>
      <c r="T98" s="34"/>
      <c r="U98" s="33"/>
      <c r="V98" s="33"/>
      <c r="W98" s="33"/>
      <c r="X98" s="33"/>
      <c r="Y98" s="33"/>
    </row>
    <row r="99" spans="1:25">
      <c r="A99" s="55" t="s">
        <v>75</v>
      </c>
      <c r="B99" s="56" t="s">
        <v>31</v>
      </c>
      <c r="C99" s="55">
        <v>24532.545999999998</v>
      </c>
      <c r="D99" s="55" t="s">
        <v>68</v>
      </c>
      <c r="E99" s="39">
        <f t="shared" si="11"/>
        <v>-8158.968330701111</v>
      </c>
      <c r="F99" s="33">
        <f t="shared" si="12"/>
        <v>-8159</v>
      </c>
      <c r="G99" s="33">
        <f t="shared" si="13"/>
        <v>6.7836999998689862E-2</v>
      </c>
      <c r="H99" s="33"/>
      <c r="I99" s="33">
        <f t="shared" si="14"/>
        <v>6.7836999998689862E-2</v>
      </c>
      <c r="K99" s="33"/>
      <c r="L99" s="33"/>
      <c r="M99" s="33"/>
      <c r="N99" s="33"/>
      <c r="O99" s="33">
        <f t="shared" ca="1" si="10"/>
        <v>-0.1291179138257689</v>
      </c>
      <c r="P99" s="33"/>
      <c r="Q99" s="34">
        <f t="shared" si="15"/>
        <v>9514.0459999999985</v>
      </c>
      <c r="R99" s="34"/>
      <c r="S99" s="34"/>
      <c r="T99" s="34"/>
      <c r="U99" s="33"/>
      <c r="V99" s="33"/>
      <c r="W99" s="33"/>
      <c r="X99" s="33"/>
      <c r="Y99" s="33"/>
    </row>
    <row r="100" spans="1:25">
      <c r="A100" s="55" t="s">
        <v>75</v>
      </c>
      <c r="B100" s="56" t="s">
        <v>31</v>
      </c>
      <c r="C100" s="55">
        <v>24532.592000000001</v>
      </c>
      <c r="D100" s="55" t="s">
        <v>68</v>
      </c>
      <c r="E100" s="39">
        <f t="shared" si="11"/>
        <v>-8158.9468558754415</v>
      </c>
      <c r="F100" s="33">
        <f t="shared" si="12"/>
        <v>-8159</v>
      </c>
      <c r="G100" s="33">
        <f t="shared" si="13"/>
        <v>0.11383700000078534</v>
      </c>
      <c r="H100" s="33"/>
      <c r="I100" s="33">
        <f t="shared" si="14"/>
        <v>0.11383700000078534</v>
      </c>
      <c r="K100" s="33"/>
      <c r="L100" s="33"/>
      <c r="M100" s="33"/>
      <c r="N100" s="33"/>
      <c r="O100" s="33">
        <f t="shared" ca="1" si="10"/>
        <v>-0.1291179138257689</v>
      </c>
      <c r="P100" s="33"/>
      <c r="Q100" s="34">
        <f t="shared" si="15"/>
        <v>9514.0920000000006</v>
      </c>
      <c r="R100" s="34"/>
      <c r="S100" s="34"/>
      <c r="T100" s="34"/>
      <c r="U100" s="33"/>
      <c r="V100" s="33"/>
      <c r="W100" s="33"/>
      <c r="X100" s="33"/>
      <c r="Y100" s="33"/>
    </row>
    <row r="101" spans="1:25">
      <c r="A101" s="26" t="s">
        <v>32</v>
      </c>
      <c r="B101" s="26"/>
      <c r="C101" s="27">
        <v>24738.17</v>
      </c>
      <c r="D101" s="27">
        <v>1.4E-2</v>
      </c>
      <c r="E101" s="26">
        <f t="shared" si="11"/>
        <v>-8062.9739925855829</v>
      </c>
      <c r="F101" s="26">
        <f t="shared" si="12"/>
        <v>-8063</v>
      </c>
      <c r="G101" s="26">
        <f t="shared" si="13"/>
        <v>5.5709000000206288E-2</v>
      </c>
      <c r="H101" s="26"/>
      <c r="I101" s="26">
        <f t="shared" si="14"/>
        <v>5.5709000000206288E-2</v>
      </c>
      <c r="J101" s="26"/>
      <c r="K101" s="26"/>
      <c r="L101" s="26"/>
      <c r="M101" s="26"/>
      <c r="N101" s="26"/>
      <c r="O101" s="26"/>
      <c r="P101" s="26"/>
      <c r="Q101" s="28">
        <f t="shared" si="15"/>
        <v>9719.6699999999983</v>
      </c>
      <c r="R101" s="28"/>
      <c r="S101" s="28"/>
      <c r="T101" s="28"/>
      <c r="U101" s="26"/>
      <c r="V101" s="26"/>
      <c r="W101" s="26"/>
      <c r="X101" s="26"/>
      <c r="Y101" s="26"/>
    </row>
    <row r="102" spans="1:25">
      <c r="A102" s="55" t="s">
        <v>75</v>
      </c>
      <c r="B102" s="56" t="s">
        <v>36</v>
      </c>
      <c r="C102" s="55">
        <v>24777.744999999999</v>
      </c>
      <c r="D102" s="55" t="s">
        <v>68</v>
      </c>
      <c r="E102" s="39">
        <f t="shared" si="11"/>
        <v>-8044.4986398498995</v>
      </c>
      <c r="F102" s="33">
        <f t="shared" si="12"/>
        <v>-8044.5</v>
      </c>
      <c r="G102" s="33">
        <f t="shared" si="13"/>
        <v>2.913500000431668E-3</v>
      </c>
      <c r="H102" s="33"/>
      <c r="I102" s="33">
        <f t="shared" si="14"/>
        <v>2.913500000431668E-3</v>
      </c>
      <c r="K102" s="33"/>
      <c r="L102" s="33"/>
      <c r="M102" s="33"/>
      <c r="N102" s="33"/>
      <c r="O102" s="33">
        <f t="shared" ref="O102:O118" ca="1" si="16">+C$11+C$12*$F102</f>
        <v>-0.12654642017348908</v>
      </c>
      <c r="P102" s="33"/>
      <c r="Q102" s="34">
        <f t="shared" si="15"/>
        <v>9759.244999999999</v>
      </c>
      <c r="R102" s="34"/>
      <c r="S102" s="34"/>
      <c r="T102" s="34"/>
      <c r="U102" s="33"/>
      <c r="V102" s="33"/>
      <c r="W102" s="33"/>
      <c r="X102" s="33"/>
      <c r="Y102" s="33"/>
    </row>
    <row r="103" spans="1:25">
      <c r="A103" s="55" t="s">
        <v>75</v>
      </c>
      <c r="B103" s="56" t="s">
        <v>36</v>
      </c>
      <c r="C103" s="55">
        <v>24790.669000000002</v>
      </c>
      <c r="D103" s="55" t="s">
        <v>68</v>
      </c>
      <c r="E103" s="39">
        <f t="shared" si="11"/>
        <v>-8038.4651475250485</v>
      </c>
      <c r="F103" s="33">
        <f t="shared" si="12"/>
        <v>-8038.5</v>
      </c>
      <c r="G103" s="33">
        <f t="shared" si="13"/>
        <v>7.4655500004155328E-2</v>
      </c>
      <c r="H103" s="33"/>
      <c r="I103" s="33">
        <f t="shared" si="14"/>
        <v>7.4655500004155328E-2</v>
      </c>
      <c r="K103" s="33"/>
      <c r="L103" s="33"/>
      <c r="M103" s="33"/>
      <c r="N103" s="33"/>
      <c r="O103" s="33">
        <f t="shared" ca="1" si="16"/>
        <v>-0.12641166941441764</v>
      </c>
      <c r="P103" s="33"/>
      <c r="Q103" s="34">
        <f t="shared" si="15"/>
        <v>9772.1690000000017</v>
      </c>
      <c r="R103" s="34"/>
      <c r="S103" s="34"/>
      <c r="T103" s="34"/>
      <c r="U103" s="33"/>
      <c r="V103" s="33"/>
      <c r="W103" s="33"/>
      <c r="X103" s="33"/>
      <c r="Y103" s="33"/>
    </row>
    <row r="104" spans="1:25">
      <c r="A104" s="55" t="s">
        <v>75</v>
      </c>
      <c r="B104" s="56" t="s">
        <v>36</v>
      </c>
      <c r="C104" s="55">
        <v>24790.713</v>
      </c>
      <c r="D104" s="55" t="s">
        <v>68</v>
      </c>
      <c r="E104" s="39">
        <f t="shared" si="11"/>
        <v>-8038.444606387453</v>
      </c>
      <c r="F104" s="33">
        <f t="shared" si="12"/>
        <v>-8038.5</v>
      </c>
      <c r="G104" s="33">
        <f t="shared" si="13"/>
        <v>0.11865550000220537</v>
      </c>
      <c r="H104" s="33"/>
      <c r="I104" s="33">
        <f t="shared" si="14"/>
        <v>0.11865550000220537</v>
      </c>
      <c r="K104" s="33"/>
      <c r="L104" s="33"/>
      <c r="M104" s="33"/>
      <c r="N104" s="33"/>
      <c r="O104" s="33">
        <f t="shared" ca="1" si="16"/>
        <v>-0.12641166941441764</v>
      </c>
      <c r="P104" s="33"/>
      <c r="Q104" s="34">
        <f t="shared" si="15"/>
        <v>9772.2129999999997</v>
      </c>
      <c r="R104" s="34"/>
      <c r="S104" s="34"/>
      <c r="T104" s="34"/>
      <c r="U104" s="33"/>
      <c r="V104" s="33"/>
      <c r="W104" s="33"/>
      <c r="X104" s="33"/>
      <c r="Y104" s="33"/>
    </row>
    <row r="105" spans="1:25">
      <c r="A105" s="55" t="s">
        <v>75</v>
      </c>
      <c r="B105" s="56" t="s">
        <v>36</v>
      </c>
      <c r="C105" s="55">
        <v>24880.542000000001</v>
      </c>
      <c r="D105" s="55" t="s">
        <v>68</v>
      </c>
      <c r="E105" s="39">
        <f t="shared" si="11"/>
        <v>-7996.508473452679</v>
      </c>
      <c r="F105" s="33">
        <f t="shared" si="12"/>
        <v>-7996.5</v>
      </c>
      <c r="G105" s="33">
        <f t="shared" si="13"/>
        <v>-1.8150499996409053E-2</v>
      </c>
      <c r="H105" s="33"/>
      <c r="I105" s="33">
        <f t="shared" si="14"/>
        <v>-1.8150499996409053E-2</v>
      </c>
      <c r="K105" s="33"/>
      <c r="L105" s="33"/>
      <c r="M105" s="33"/>
      <c r="N105" s="33"/>
      <c r="O105" s="33">
        <f t="shared" ca="1" si="16"/>
        <v>-0.12546841410091764</v>
      </c>
      <c r="P105" s="33"/>
      <c r="Q105" s="34">
        <f t="shared" si="15"/>
        <v>9862.0420000000013</v>
      </c>
      <c r="R105" s="34"/>
      <c r="S105" s="34"/>
      <c r="T105" s="34"/>
      <c r="U105" s="33"/>
      <c r="V105" s="33"/>
      <c r="W105" s="33"/>
      <c r="X105" s="33"/>
      <c r="Y105" s="33"/>
    </row>
    <row r="106" spans="1:25">
      <c r="A106" s="55" t="s">
        <v>75</v>
      </c>
      <c r="B106" s="56" t="s">
        <v>31</v>
      </c>
      <c r="C106" s="55">
        <v>25095.768</v>
      </c>
      <c r="D106" s="55" t="s">
        <v>68</v>
      </c>
      <c r="E106" s="39">
        <f t="shared" si="11"/>
        <v>-7896.0314989008148</v>
      </c>
      <c r="F106" s="33">
        <f t="shared" si="12"/>
        <v>-7896</v>
      </c>
      <c r="G106" s="33">
        <f t="shared" si="13"/>
        <v>-6.7471999998815591E-2</v>
      </c>
      <c r="H106" s="33"/>
      <c r="I106" s="33">
        <f t="shared" si="14"/>
        <v>-6.7471999998815591E-2</v>
      </c>
      <c r="K106" s="33"/>
      <c r="L106" s="33"/>
      <c r="M106" s="33"/>
      <c r="N106" s="33"/>
      <c r="O106" s="33">
        <f t="shared" ca="1" si="16"/>
        <v>-0.12321133888647115</v>
      </c>
      <c r="P106" s="33"/>
      <c r="Q106" s="34">
        <f t="shared" si="15"/>
        <v>10077.268</v>
      </c>
      <c r="R106" s="34"/>
      <c r="S106" s="34"/>
      <c r="T106" s="34"/>
      <c r="U106" s="33"/>
      <c r="V106" s="33"/>
      <c r="W106" s="33"/>
      <c r="X106" s="33"/>
      <c r="Y106" s="33"/>
    </row>
    <row r="107" spans="1:25">
      <c r="A107" s="55" t="s">
        <v>75</v>
      </c>
      <c r="B107" s="56" t="s">
        <v>31</v>
      </c>
      <c r="C107" s="55">
        <v>25108.761999999999</v>
      </c>
      <c r="D107" s="55" t="s">
        <v>68</v>
      </c>
      <c r="E107" s="39">
        <f t="shared" si="11"/>
        <v>-7889.9653274934253</v>
      </c>
      <c r="F107" s="33">
        <f t="shared" si="12"/>
        <v>-7890</v>
      </c>
      <c r="G107" s="33">
        <f t="shared" si="13"/>
        <v>7.4270000000979053E-2</v>
      </c>
      <c r="H107" s="33"/>
      <c r="I107" s="33">
        <f t="shared" si="14"/>
        <v>7.4270000000979053E-2</v>
      </c>
      <c r="K107" s="33"/>
      <c r="L107" s="33"/>
      <c r="M107" s="33"/>
      <c r="N107" s="33"/>
      <c r="O107" s="33">
        <f t="shared" ca="1" si="16"/>
        <v>-0.12307658812739972</v>
      </c>
      <c r="P107" s="33"/>
      <c r="Q107" s="34">
        <f t="shared" si="15"/>
        <v>10090.261999999999</v>
      </c>
      <c r="R107" s="34"/>
      <c r="S107" s="34"/>
      <c r="T107" s="34"/>
      <c r="U107" s="33"/>
      <c r="V107" s="33"/>
      <c r="W107" s="33"/>
      <c r="X107" s="33"/>
      <c r="Y107" s="33"/>
    </row>
    <row r="108" spans="1:25">
      <c r="A108" s="55" t="s">
        <v>75</v>
      </c>
      <c r="B108" s="56" t="s">
        <v>36</v>
      </c>
      <c r="C108" s="55">
        <v>25152.671999999999</v>
      </c>
      <c r="D108" s="55" t="s">
        <v>68</v>
      </c>
      <c r="E108" s="39">
        <f t="shared" si="11"/>
        <v>-7869.4662058604799</v>
      </c>
      <c r="F108" s="33">
        <f t="shared" si="12"/>
        <v>-7869.5</v>
      </c>
      <c r="G108" s="33">
        <f t="shared" si="13"/>
        <v>7.2388500000670319E-2</v>
      </c>
      <c r="H108" s="33"/>
      <c r="I108" s="33">
        <f t="shared" si="14"/>
        <v>7.2388500000670319E-2</v>
      </c>
      <c r="K108" s="33"/>
      <c r="L108" s="33"/>
      <c r="M108" s="33"/>
      <c r="N108" s="33"/>
      <c r="O108" s="33">
        <f t="shared" ca="1" si="16"/>
        <v>-0.12261618970057234</v>
      </c>
      <c r="P108" s="33"/>
      <c r="Q108" s="34">
        <f t="shared" si="15"/>
        <v>10134.171999999999</v>
      </c>
      <c r="R108" s="34"/>
      <c r="S108" s="34"/>
      <c r="T108" s="34"/>
      <c r="U108" s="33"/>
      <c r="V108" s="33"/>
      <c r="W108" s="33"/>
      <c r="X108" s="33"/>
      <c r="Y108" s="33"/>
    </row>
    <row r="109" spans="1:25">
      <c r="A109" s="55" t="s">
        <v>75</v>
      </c>
      <c r="B109" s="56" t="s">
        <v>36</v>
      </c>
      <c r="C109" s="55">
        <v>25152.713</v>
      </c>
      <c r="D109" s="55" t="s">
        <v>68</v>
      </c>
      <c r="E109" s="39">
        <f t="shared" si="11"/>
        <v>-7869.4470652549917</v>
      </c>
      <c r="F109" s="33">
        <f t="shared" si="12"/>
        <v>-7869.5</v>
      </c>
      <c r="G109" s="33">
        <f t="shared" si="13"/>
        <v>0.11338850000174716</v>
      </c>
      <c r="H109" s="33"/>
      <c r="I109" s="33">
        <f t="shared" si="14"/>
        <v>0.11338850000174716</v>
      </c>
      <c r="K109" s="33"/>
      <c r="L109" s="33"/>
      <c r="M109" s="33"/>
      <c r="N109" s="33"/>
      <c r="O109" s="33">
        <f t="shared" ca="1" si="16"/>
        <v>-0.12261618970057234</v>
      </c>
      <c r="P109" s="33"/>
      <c r="Q109" s="34">
        <f t="shared" si="15"/>
        <v>10134.213</v>
      </c>
      <c r="R109" s="34"/>
      <c r="S109" s="34"/>
      <c r="T109" s="34"/>
      <c r="U109" s="33"/>
      <c r="V109" s="33"/>
      <c r="W109" s="33"/>
      <c r="X109" s="33"/>
      <c r="Y109" s="33"/>
    </row>
    <row r="110" spans="1:25">
      <c r="A110" s="55" t="s">
        <v>75</v>
      </c>
      <c r="B110" s="56" t="s">
        <v>36</v>
      </c>
      <c r="C110" s="55">
        <v>25557.584999999999</v>
      </c>
      <c r="D110" s="55" t="s">
        <v>68</v>
      </c>
      <c r="E110" s="39">
        <f t="shared" si="11"/>
        <v>-7680.4349865992417</v>
      </c>
      <c r="F110" s="33">
        <f t="shared" si="12"/>
        <v>-7680.5</v>
      </c>
      <c r="G110" s="33">
        <f t="shared" si="13"/>
        <v>0.13926150000042981</v>
      </c>
      <c r="H110" s="33"/>
      <c r="I110" s="33">
        <f t="shared" si="14"/>
        <v>0.13926150000042981</v>
      </c>
      <c r="K110" s="33"/>
      <c r="L110" s="33"/>
      <c r="M110" s="33"/>
      <c r="N110" s="33"/>
      <c r="O110" s="33">
        <f t="shared" ca="1" si="16"/>
        <v>-0.11837154078982226</v>
      </c>
      <c r="P110" s="33"/>
      <c r="Q110" s="34">
        <f t="shared" si="15"/>
        <v>10539.084999999999</v>
      </c>
      <c r="R110" s="34"/>
      <c r="S110" s="34"/>
      <c r="T110" s="34"/>
      <c r="U110" s="33"/>
      <c r="V110" s="33"/>
      <c r="W110" s="33"/>
      <c r="X110" s="33"/>
      <c r="Y110" s="33"/>
    </row>
    <row r="111" spans="1:25">
      <c r="A111" s="55" t="s">
        <v>75</v>
      </c>
      <c r="B111" s="56" t="s">
        <v>31</v>
      </c>
      <c r="C111" s="55">
        <v>25633.542000000001</v>
      </c>
      <c r="D111" s="55" t="s">
        <v>68</v>
      </c>
      <c r="E111" s="39">
        <f t="shared" si="11"/>
        <v>-7644.9749141357088</v>
      </c>
      <c r="F111" s="33">
        <f t="shared" si="12"/>
        <v>-7645</v>
      </c>
      <c r="G111" s="33">
        <f t="shared" si="13"/>
        <v>5.3735000001324806E-2</v>
      </c>
      <c r="H111" s="33"/>
      <c r="I111" s="33">
        <f t="shared" si="14"/>
        <v>5.3735000001324806E-2</v>
      </c>
      <c r="K111" s="33"/>
      <c r="L111" s="33"/>
      <c r="M111" s="33"/>
      <c r="N111" s="33"/>
      <c r="O111" s="33">
        <f t="shared" ca="1" si="16"/>
        <v>-0.1175742654653163</v>
      </c>
      <c r="P111" s="33"/>
      <c r="Q111" s="34">
        <f t="shared" si="15"/>
        <v>10615.042000000001</v>
      </c>
      <c r="R111" s="34"/>
      <c r="S111" s="34"/>
      <c r="T111" s="34"/>
      <c r="U111" s="33"/>
      <c r="V111" s="33"/>
      <c r="W111" s="33"/>
      <c r="X111" s="33"/>
      <c r="Y111" s="33"/>
    </row>
    <row r="112" spans="1:25">
      <c r="A112" s="55" t="s">
        <v>75</v>
      </c>
      <c r="B112" s="56" t="s">
        <v>36</v>
      </c>
      <c r="C112" s="55">
        <v>25848.773000000001</v>
      </c>
      <c r="D112" s="55" t="s">
        <v>68</v>
      </c>
      <c r="E112" s="39">
        <f t="shared" si="11"/>
        <v>-7544.4956053636633</v>
      </c>
      <c r="F112" s="33">
        <f t="shared" si="12"/>
        <v>-7544.5</v>
      </c>
      <c r="G112" s="33">
        <f t="shared" si="13"/>
        <v>9.4135000035748817E-3</v>
      </c>
      <c r="H112" s="33"/>
      <c r="I112" s="33">
        <f t="shared" si="14"/>
        <v>9.4135000035748817E-3</v>
      </c>
      <c r="K112" s="33"/>
      <c r="L112" s="33"/>
      <c r="M112" s="33"/>
      <c r="N112" s="33"/>
      <c r="O112" s="33">
        <f t="shared" ca="1" si="16"/>
        <v>-0.11531719025086981</v>
      </c>
      <c r="P112" s="33"/>
      <c r="Q112" s="34">
        <f t="shared" si="15"/>
        <v>10830.273000000001</v>
      </c>
      <c r="R112" s="34"/>
      <c r="S112" s="34"/>
      <c r="T112" s="34"/>
      <c r="U112" s="33"/>
      <c r="V112" s="33"/>
      <c r="W112" s="33"/>
      <c r="X112" s="33"/>
      <c r="Y112" s="33"/>
    </row>
    <row r="113" spans="1:25">
      <c r="A113" s="55" t="s">
        <v>75</v>
      </c>
      <c r="B113" s="56" t="s">
        <v>31</v>
      </c>
      <c r="C113" s="55">
        <v>25892.608</v>
      </c>
      <c r="D113" s="55" t="s">
        <v>68</v>
      </c>
      <c r="E113" s="39">
        <f t="shared" si="11"/>
        <v>-7524.0314970334384</v>
      </c>
      <c r="F113" s="33">
        <f t="shared" si="12"/>
        <v>-7524</v>
      </c>
      <c r="G113" s="33">
        <f t="shared" si="13"/>
        <v>-6.7467999997461447E-2</v>
      </c>
      <c r="H113" s="33"/>
      <c r="I113" s="33">
        <f t="shared" si="14"/>
        <v>-6.7467999997461447E-2</v>
      </c>
      <c r="K113" s="33"/>
      <c r="L113" s="33"/>
      <c r="M113" s="33"/>
      <c r="N113" s="33"/>
      <c r="O113" s="33">
        <f t="shared" ca="1" si="16"/>
        <v>-0.11485679182404243</v>
      </c>
      <c r="P113" s="33"/>
      <c r="Q113" s="34">
        <f t="shared" si="15"/>
        <v>10874.108</v>
      </c>
      <c r="R113" s="34"/>
      <c r="S113" s="34"/>
      <c r="T113" s="34"/>
      <c r="U113" s="33"/>
      <c r="V113" s="33"/>
      <c r="W113" s="33"/>
      <c r="X113" s="33"/>
      <c r="Y113" s="33"/>
    </row>
    <row r="114" spans="1:25">
      <c r="A114" s="55" t="s">
        <v>75</v>
      </c>
      <c r="B114" s="56" t="s">
        <v>36</v>
      </c>
      <c r="C114" s="55">
        <v>25921.636999999999</v>
      </c>
      <c r="D114" s="55" t="s">
        <v>68</v>
      </c>
      <c r="E114" s="39">
        <f t="shared" si="11"/>
        <v>-7510.4794815043397</v>
      </c>
      <c r="F114" s="33">
        <f t="shared" si="12"/>
        <v>-7510.5</v>
      </c>
      <c r="G114" s="33">
        <f t="shared" si="13"/>
        <v>4.3951499999820953E-2</v>
      </c>
      <c r="H114" s="33"/>
      <c r="I114" s="33">
        <f t="shared" si="14"/>
        <v>4.3951499999820953E-2</v>
      </c>
      <c r="K114" s="33"/>
      <c r="L114" s="33"/>
      <c r="M114" s="33"/>
      <c r="N114" s="33"/>
      <c r="O114" s="33">
        <f t="shared" ca="1" si="16"/>
        <v>-0.11455360261613171</v>
      </c>
      <c r="P114" s="33"/>
      <c r="Q114" s="34">
        <f t="shared" si="15"/>
        <v>10903.136999999999</v>
      </c>
      <c r="R114" s="34"/>
      <c r="S114" s="34"/>
      <c r="T114" s="34"/>
      <c r="U114" s="33"/>
      <c r="V114" s="33"/>
      <c r="W114" s="33"/>
      <c r="X114" s="33"/>
      <c r="Y114" s="33"/>
    </row>
    <row r="115" spans="1:25">
      <c r="A115" s="55" t="s">
        <v>75</v>
      </c>
      <c r="B115" s="56" t="s">
        <v>31</v>
      </c>
      <c r="C115" s="55">
        <v>26025.501</v>
      </c>
      <c r="D115" s="55" t="s">
        <v>68</v>
      </c>
      <c r="E115" s="39">
        <f t="shared" si="11"/>
        <v>-7461.9911925204106</v>
      </c>
      <c r="F115" s="33">
        <f t="shared" si="12"/>
        <v>-7462</v>
      </c>
      <c r="G115" s="33">
        <f t="shared" si="13"/>
        <v>1.8866000002162764E-2</v>
      </c>
      <c r="H115" s="33"/>
      <c r="I115" s="33">
        <f t="shared" si="14"/>
        <v>1.8866000002162764E-2</v>
      </c>
      <c r="K115" s="33"/>
      <c r="L115" s="33"/>
      <c r="M115" s="33"/>
      <c r="N115" s="33"/>
      <c r="O115" s="33">
        <f t="shared" ca="1" si="16"/>
        <v>-0.11346436731363765</v>
      </c>
      <c r="P115" s="33"/>
      <c r="Q115" s="34">
        <f t="shared" si="15"/>
        <v>11007.001</v>
      </c>
      <c r="R115" s="34"/>
      <c r="S115" s="34"/>
      <c r="T115" s="34"/>
      <c r="U115" s="33"/>
      <c r="V115" s="33"/>
      <c r="W115" s="33"/>
      <c r="X115" s="33"/>
      <c r="Y115" s="33"/>
    </row>
    <row r="116" spans="1:25">
      <c r="A116" s="55" t="s">
        <v>329</v>
      </c>
      <c r="B116" s="56" t="s">
        <v>31</v>
      </c>
      <c r="C116" s="55">
        <v>26160.457999999999</v>
      </c>
      <c r="D116" s="55" t="s">
        <v>68</v>
      </c>
      <c r="E116" s="39">
        <f t="shared" si="11"/>
        <v>-7398.9873219165065</v>
      </c>
      <c r="F116" s="33">
        <f t="shared" si="12"/>
        <v>-7399</v>
      </c>
      <c r="G116" s="33">
        <f t="shared" si="13"/>
        <v>2.7157000000443077E-2</v>
      </c>
      <c r="H116" s="33"/>
      <c r="I116" s="33">
        <f t="shared" si="14"/>
        <v>2.7157000000443077E-2</v>
      </c>
      <c r="K116" s="33"/>
      <c r="L116" s="33"/>
      <c r="M116" s="33"/>
      <c r="N116" s="33"/>
      <c r="O116" s="33">
        <f t="shared" ca="1" si="16"/>
        <v>-0.11204948434338763</v>
      </c>
      <c r="P116" s="33"/>
      <c r="Q116" s="34">
        <f t="shared" si="15"/>
        <v>11141.957999999999</v>
      </c>
      <c r="R116" s="34"/>
      <c r="S116" s="34"/>
      <c r="T116" s="34"/>
      <c r="U116" s="33"/>
      <c r="V116" s="33"/>
      <c r="W116" s="33"/>
      <c r="X116" s="33"/>
      <c r="Y116" s="33"/>
    </row>
    <row r="117" spans="1:25">
      <c r="A117" s="55" t="s">
        <v>75</v>
      </c>
      <c r="B117" s="56" t="s">
        <v>36</v>
      </c>
      <c r="C117" s="55">
        <v>26180.81</v>
      </c>
      <c r="D117" s="55" t="s">
        <v>68</v>
      </c>
      <c r="E117" s="39">
        <f t="shared" si="11"/>
        <v>-7389.4861120901851</v>
      </c>
      <c r="F117" s="33">
        <f t="shared" si="12"/>
        <v>-7389.5</v>
      </c>
      <c r="G117" s="33">
        <f t="shared" si="13"/>
        <v>2.9748500001005596E-2</v>
      </c>
      <c r="H117" s="33"/>
      <c r="I117" s="33">
        <f t="shared" ref="I117:I148" si="17">+G117</f>
        <v>2.9748500001005596E-2</v>
      </c>
      <c r="K117" s="33"/>
      <c r="L117" s="33"/>
      <c r="M117" s="33"/>
      <c r="N117" s="33"/>
      <c r="O117" s="33">
        <f t="shared" ca="1" si="16"/>
        <v>-0.11183612897485787</v>
      </c>
      <c r="P117" s="33"/>
      <c r="Q117" s="34">
        <f t="shared" si="15"/>
        <v>11162.310000000001</v>
      </c>
      <c r="R117" s="34"/>
      <c r="S117" s="34"/>
      <c r="T117" s="34"/>
      <c r="U117" s="33"/>
      <c r="V117" s="33"/>
      <c r="W117" s="33"/>
      <c r="X117" s="33"/>
      <c r="Y117" s="33"/>
    </row>
    <row r="118" spans="1:25">
      <c r="A118" s="55" t="s">
        <v>329</v>
      </c>
      <c r="B118" s="56" t="s">
        <v>31</v>
      </c>
      <c r="C118" s="55">
        <v>26295.41</v>
      </c>
      <c r="D118" s="55" t="s">
        <v>68</v>
      </c>
      <c r="E118" s="39">
        <f t="shared" si="11"/>
        <v>-7335.9857855327828</v>
      </c>
      <c r="F118" s="33">
        <f t="shared" si="12"/>
        <v>-7336</v>
      </c>
      <c r="G118" s="33">
        <f t="shared" si="13"/>
        <v>3.0448000001342734E-2</v>
      </c>
      <c r="H118" s="33"/>
      <c r="I118" s="33">
        <f t="shared" si="17"/>
        <v>3.0448000001342734E-2</v>
      </c>
      <c r="K118" s="33"/>
      <c r="L118" s="33"/>
      <c r="M118" s="33"/>
      <c r="N118" s="33"/>
      <c r="O118" s="33">
        <f t="shared" ca="1" si="16"/>
        <v>-0.1106346013731376</v>
      </c>
      <c r="P118" s="33"/>
      <c r="Q118" s="34">
        <f t="shared" si="15"/>
        <v>11276.91</v>
      </c>
      <c r="R118" s="34"/>
      <c r="S118" s="34"/>
      <c r="T118" s="34"/>
      <c r="U118" s="33"/>
      <c r="V118" s="33"/>
      <c r="W118" s="33"/>
      <c r="X118" s="33"/>
      <c r="Y118" s="33"/>
    </row>
    <row r="119" spans="1:25">
      <c r="A119" s="26" t="s">
        <v>32</v>
      </c>
      <c r="B119" s="26"/>
      <c r="C119" s="27">
        <v>26458.217000000001</v>
      </c>
      <c r="D119" s="27">
        <v>1.4E-2</v>
      </c>
      <c r="E119" s="26">
        <f t="shared" si="11"/>
        <v>-7259.9803085185486</v>
      </c>
      <c r="F119" s="26">
        <f t="shared" si="12"/>
        <v>-7260</v>
      </c>
      <c r="G119" s="26">
        <f t="shared" si="13"/>
        <v>4.2180000000371365E-2</v>
      </c>
      <c r="H119" s="26"/>
      <c r="I119" s="26">
        <f t="shared" si="17"/>
        <v>4.2180000000371365E-2</v>
      </c>
      <c r="J119" s="26"/>
      <c r="K119" s="26"/>
      <c r="L119" s="26"/>
      <c r="M119" s="26"/>
      <c r="N119" s="26"/>
      <c r="O119" s="26"/>
      <c r="P119" s="26"/>
      <c r="Q119" s="28">
        <f t="shared" si="15"/>
        <v>11439.717000000001</v>
      </c>
      <c r="R119" s="28"/>
      <c r="S119" s="28"/>
      <c r="T119" s="28"/>
      <c r="U119" s="26"/>
      <c r="V119" s="26"/>
      <c r="W119" s="26"/>
      <c r="X119" s="26"/>
      <c r="Y119" s="26"/>
    </row>
    <row r="120" spans="1:25">
      <c r="A120" s="55" t="s">
        <v>329</v>
      </c>
      <c r="B120" s="56" t="s">
        <v>31</v>
      </c>
      <c r="C120" s="55">
        <v>26627.397000000001</v>
      </c>
      <c r="D120" s="55" t="s">
        <v>68</v>
      </c>
      <c r="E120" s="39">
        <f t="shared" si="11"/>
        <v>-7180.9996344611181</v>
      </c>
      <c r="F120" s="33">
        <f t="shared" si="12"/>
        <v>-7181</v>
      </c>
      <c r="G120" s="33">
        <f t="shared" si="13"/>
        <v>7.8300000313902274E-4</v>
      </c>
      <c r="H120" s="33"/>
      <c r="I120" s="33">
        <f t="shared" si="17"/>
        <v>7.8300000313902274E-4</v>
      </c>
      <c r="K120" s="33"/>
      <c r="L120" s="33"/>
      <c r="M120" s="33"/>
      <c r="N120" s="33"/>
      <c r="O120" s="33">
        <f t="shared" ref="O120:O126" ca="1" si="18">+C$11+C$12*$F120</f>
        <v>-0.10715354009712563</v>
      </c>
      <c r="P120" s="33"/>
      <c r="Q120" s="34">
        <f t="shared" si="15"/>
        <v>11608.897000000001</v>
      </c>
      <c r="R120" s="34"/>
      <c r="S120" s="34"/>
      <c r="T120" s="34"/>
      <c r="U120" s="33"/>
      <c r="V120" s="33"/>
      <c r="W120" s="33"/>
      <c r="X120" s="33"/>
      <c r="Y120" s="33"/>
    </row>
    <row r="121" spans="1:25">
      <c r="A121" s="55" t="s">
        <v>329</v>
      </c>
      <c r="B121" s="56" t="s">
        <v>31</v>
      </c>
      <c r="C121" s="55">
        <v>26929.544999999998</v>
      </c>
      <c r="D121" s="55" t="s">
        <v>68</v>
      </c>
      <c r="E121" s="39">
        <f t="shared" si="11"/>
        <v>-7039.9436425879403</v>
      </c>
      <c r="F121" s="33">
        <f t="shared" si="12"/>
        <v>-7040</v>
      </c>
      <c r="G121" s="33">
        <f t="shared" si="13"/>
        <v>0.12071999999898253</v>
      </c>
      <c r="H121" s="33"/>
      <c r="I121" s="33">
        <f t="shared" si="17"/>
        <v>0.12071999999898253</v>
      </c>
      <c r="K121" s="33"/>
      <c r="L121" s="33"/>
      <c r="M121" s="33"/>
      <c r="N121" s="33"/>
      <c r="O121" s="33">
        <f t="shared" ca="1" si="18"/>
        <v>-0.103986897258947</v>
      </c>
      <c r="P121" s="33"/>
      <c r="Q121" s="34">
        <f t="shared" si="15"/>
        <v>11911.044999999998</v>
      </c>
      <c r="R121" s="34"/>
      <c r="S121" s="34"/>
      <c r="T121" s="34"/>
      <c r="U121" s="33"/>
      <c r="V121" s="33"/>
      <c r="W121" s="33"/>
      <c r="X121" s="33"/>
      <c r="Y121" s="33"/>
    </row>
    <row r="122" spans="1:25">
      <c r="A122" s="55" t="s">
        <v>329</v>
      </c>
      <c r="B122" s="56" t="s">
        <v>31</v>
      </c>
      <c r="C122" s="55">
        <v>26946.517</v>
      </c>
      <c r="D122" s="55" t="s">
        <v>68</v>
      </c>
      <c r="E122" s="39">
        <f t="shared" si="11"/>
        <v>-7032.0203656042377</v>
      </c>
      <c r="F122" s="33">
        <f t="shared" si="12"/>
        <v>-7032</v>
      </c>
      <c r="G122" s="33">
        <f t="shared" si="13"/>
        <v>-4.3623999998089857E-2</v>
      </c>
      <c r="H122" s="33"/>
      <c r="I122" s="33">
        <f t="shared" si="17"/>
        <v>-4.3623999998089857E-2</v>
      </c>
      <c r="K122" s="33"/>
      <c r="L122" s="33"/>
      <c r="M122" s="33"/>
      <c r="N122" s="33"/>
      <c r="O122" s="33">
        <f t="shared" ca="1" si="18"/>
        <v>-0.1038072295801851</v>
      </c>
      <c r="P122" s="33"/>
      <c r="Q122" s="34">
        <f t="shared" si="15"/>
        <v>11928.017</v>
      </c>
      <c r="R122" s="34"/>
      <c r="S122" s="34"/>
      <c r="T122" s="34"/>
      <c r="U122" s="33"/>
      <c r="V122" s="33"/>
      <c r="W122" s="33"/>
      <c r="X122" s="33"/>
      <c r="Y122" s="33"/>
    </row>
    <row r="123" spans="1:25">
      <c r="A123" s="55" t="s">
        <v>329</v>
      </c>
      <c r="B123" s="56" t="s">
        <v>31</v>
      </c>
      <c r="C123" s="55">
        <v>26987.294000000002</v>
      </c>
      <c r="D123" s="55" t="s">
        <v>68</v>
      </c>
      <c r="E123" s="39">
        <f t="shared" si="11"/>
        <v>-7012.9838663369483</v>
      </c>
      <c r="F123" s="33">
        <f t="shared" si="12"/>
        <v>-7013</v>
      </c>
      <c r="G123" s="33">
        <f t="shared" si="13"/>
        <v>3.4559000003355322E-2</v>
      </c>
      <c r="H123" s="33"/>
      <c r="I123" s="33">
        <f t="shared" si="17"/>
        <v>3.4559000003355322E-2</v>
      </c>
      <c r="K123" s="33"/>
      <c r="L123" s="33"/>
      <c r="M123" s="33"/>
      <c r="N123" s="33"/>
      <c r="O123" s="33">
        <f t="shared" ca="1" si="18"/>
        <v>-0.10338051884312555</v>
      </c>
      <c r="P123" s="33"/>
      <c r="Q123" s="34">
        <f t="shared" si="15"/>
        <v>11968.794000000002</v>
      </c>
      <c r="R123" s="34"/>
      <c r="S123" s="34"/>
      <c r="T123" s="34"/>
      <c r="U123" s="33"/>
      <c r="V123" s="33"/>
      <c r="W123" s="33"/>
      <c r="X123" s="33"/>
      <c r="Y123" s="33"/>
    </row>
    <row r="124" spans="1:25">
      <c r="A124" s="55" t="s">
        <v>329</v>
      </c>
      <c r="B124" s="56" t="s">
        <v>31</v>
      </c>
      <c r="C124" s="55">
        <v>26987.351999999999</v>
      </c>
      <c r="D124" s="55" t="s">
        <v>68</v>
      </c>
      <c r="E124" s="39">
        <f t="shared" si="11"/>
        <v>-7012.9567893828462</v>
      </c>
      <c r="F124" s="33">
        <f t="shared" si="12"/>
        <v>-7013</v>
      </c>
      <c r="G124" s="33">
        <f t="shared" si="13"/>
        <v>9.2559000000619562E-2</v>
      </c>
      <c r="H124" s="33"/>
      <c r="I124" s="33">
        <f t="shared" si="17"/>
        <v>9.2559000000619562E-2</v>
      </c>
      <c r="K124" s="33"/>
      <c r="L124" s="33"/>
      <c r="M124" s="33"/>
      <c r="N124" s="33"/>
      <c r="O124" s="33">
        <f t="shared" ca="1" si="18"/>
        <v>-0.10338051884312555</v>
      </c>
      <c r="P124" s="33"/>
      <c r="Q124" s="34">
        <f t="shared" si="15"/>
        <v>11968.851999999999</v>
      </c>
      <c r="R124" s="34"/>
      <c r="S124" s="34"/>
      <c r="T124" s="34"/>
      <c r="U124" s="33"/>
      <c r="V124" s="33"/>
      <c r="W124" s="33"/>
      <c r="X124" s="33"/>
      <c r="Y124" s="33"/>
    </row>
    <row r="125" spans="1:25">
      <c r="A125" s="55" t="s">
        <v>329</v>
      </c>
      <c r="B125" s="56" t="s">
        <v>31</v>
      </c>
      <c r="C125" s="55">
        <v>27004.366999999998</v>
      </c>
      <c r="D125" s="55" t="s">
        <v>68</v>
      </c>
      <c r="E125" s="39">
        <f t="shared" si="11"/>
        <v>-7005.0134381055841</v>
      </c>
      <c r="F125" s="33">
        <f t="shared" si="12"/>
        <v>-7005</v>
      </c>
      <c r="G125" s="33">
        <f t="shared" si="13"/>
        <v>-2.8785000002244487E-2</v>
      </c>
      <c r="H125" s="33"/>
      <c r="I125" s="33">
        <f t="shared" si="17"/>
        <v>-2.8785000002244487E-2</v>
      </c>
      <c r="K125" s="33"/>
      <c r="L125" s="33"/>
      <c r="M125" s="33"/>
      <c r="N125" s="33"/>
      <c r="O125" s="33">
        <f t="shared" ca="1" si="18"/>
        <v>-0.10320085116436364</v>
      </c>
      <c r="P125" s="33"/>
      <c r="Q125" s="34">
        <f t="shared" si="15"/>
        <v>11985.866999999998</v>
      </c>
      <c r="R125" s="34"/>
      <c r="S125" s="34"/>
      <c r="T125" s="34"/>
      <c r="U125" s="33"/>
      <c r="V125" s="33"/>
      <c r="W125" s="33"/>
      <c r="X125" s="33"/>
      <c r="Y125" s="33"/>
    </row>
    <row r="126" spans="1:25">
      <c r="A126" s="55" t="s">
        <v>75</v>
      </c>
      <c r="B126" s="56" t="s">
        <v>36</v>
      </c>
      <c r="C126" s="55">
        <v>27050.525000000001</v>
      </c>
      <c r="D126" s="55" t="s">
        <v>68</v>
      </c>
      <c r="E126" s="39">
        <f t="shared" si="11"/>
        <v>-6983.4648510790848</v>
      </c>
      <c r="F126" s="33">
        <f t="shared" si="12"/>
        <v>-6983.5</v>
      </c>
      <c r="G126" s="33">
        <f t="shared" si="13"/>
        <v>7.5290500004484784E-2</v>
      </c>
      <c r="H126" s="33"/>
      <c r="I126" s="33">
        <f t="shared" si="17"/>
        <v>7.5290500004484784E-2</v>
      </c>
      <c r="K126" s="33"/>
      <c r="L126" s="33"/>
      <c r="M126" s="33"/>
      <c r="N126" s="33"/>
      <c r="O126" s="33">
        <f t="shared" ca="1" si="18"/>
        <v>-0.10271799427769102</v>
      </c>
      <c r="P126" s="33"/>
      <c r="Q126" s="34">
        <f t="shared" si="15"/>
        <v>12032.025000000001</v>
      </c>
      <c r="R126" s="34"/>
      <c r="S126" s="34"/>
      <c r="T126" s="34"/>
      <c r="U126" s="33"/>
      <c r="V126" s="33"/>
      <c r="W126" s="33"/>
      <c r="X126" s="33"/>
      <c r="Y126" s="33"/>
    </row>
    <row r="127" spans="1:25">
      <c r="A127" s="26" t="s">
        <v>32</v>
      </c>
      <c r="B127" s="26"/>
      <c r="C127" s="27">
        <v>27053.742999999999</v>
      </c>
      <c r="D127" s="27">
        <v>0.02</v>
      </c>
      <c r="E127" s="26">
        <f t="shared" si="11"/>
        <v>-6981.9625469703451</v>
      </c>
      <c r="F127" s="26">
        <f t="shared" si="12"/>
        <v>-6982</v>
      </c>
      <c r="G127" s="26">
        <f t="shared" si="13"/>
        <v>8.0226000001857756E-2</v>
      </c>
      <c r="H127" s="26"/>
      <c r="I127" s="26">
        <f t="shared" si="17"/>
        <v>8.0226000001857756E-2</v>
      </c>
      <c r="J127" s="26"/>
      <c r="K127" s="26"/>
      <c r="L127" s="26"/>
      <c r="M127" s="26"/>
      <c r="N127" s="26"/>
      <c r="O127" s="26"/>
      <c r="P127" s="26"/>
      <c r="Q127" s="28">
        <f t="shared" si="15"/>
        <v>12035.242999999999</v>
      </c>
      <c r="R127" s="28"/>
      <c r="S127" s="28"/>
      <c r="T127" s="28"/>
      <c r="U127" s="26"/>
      <c r="V127" s="26"/>
      <c r="W127" s="26"/>
      <c r="X127" s="26"/>
      <c r="Y127" s="26"/>
    </row>
    <row r="128" spans="1:25">
      <c r="A128" s="55" t="s">
        <v>75</v>
      </c>
      <c r="B128" s="56" t="s">
        <v>36</v>
      </c>
      <c r="C128" s="55">
        <v>27080.51</v>
      </c>
      <c r="D128" s="55" t="s">
        <v>68</v>
      </c>
      <c r="E128" s="39">
        <f t="shared" si="11"/>
        <v>-6969.466532651305</v>
      </c>
      <c r="F128" s="33">
        <f t="shared" si="12"/>
        <v>-6969.5</v>
      </c>
      <c r="G128" s="33">
        <f t="shared" si="13"/>
        <v>7.1688500000163913E-2</v>
      </c>
      <c r="H128" s="33"/>
      <c r="I128" s="33">
        <f t="shared" si="17"/>
        <v>7.1688500000163913E-2</v>
      </c>
      <c r="K128" s="33"/>
      <c r="L128" s="33"/>
      <c r="M128" s="33"/>
      <c r="N128" s="33"/>
      <c r="O128" s="33">
        <f t="shared" ref="O128:O149" ca="1" si="19">+C$11+C$12*$F128</f>
        <v>-0.10240357583985768</v>
      </c>
      <c r="P128" s="33"/>
      <c r="Q128" s="34">
        <f t="shared" si="15"/>
        <v>12062.009999999998</v>
      </c>
      <c r="R128" s="34"/>
      <c r="S128" s="34"/>
      <c r="T128" s="34"/>
      <c r="U128" s="33"/>
      <c r="V128" s="33"/>
      <c r="W128" s="33"/>
      <c r="X128" s="33"/>
      <c r="Y128" s="33"/>
    </row>
    <row r="129" spans="1:25">
      <c r="A129" s="55" t="s">
        <v>75</v>
      </c>
      <c r="B129" s="56" t="s">
        <v>31</v>
      </c>
      <c r="C129" s="55">
        <v>27094.48</v>
      </c>
      <c r="D129" s="55" t="s">
        <v>68</v>
      </c>
      <c r="E129" s="39">
        <f t="shared" si="11"/>
        <v>-6962.9447214645079</v>
      </c>
      <c r="F129" s="33">
        <f t="shared" si="12"/>
        <v>-6963</v>
      </c>
      <c r="G129" s="33">
        <f t="shared" si="13"/>
        <v>0.11840899999879184</v>
      </c>
      <c r="H129" s="33"/>
      <c r="I129" s="33">
        <f t="shared" si="17"/>
        <v>0.11840899999879184</v>
      </c>
      <c r="K129" s="33"/>
      <c r="L129" s="33"/>
      <c r="M129" s="33"/>
      <c r="N129" s="33"/>
      <c r="O129" s="33">
        <f t="shared" ca="1" si="19"/>
        <v>-0.10225759585086364</v>
      </c>
      <c r="P129" s="33"/>
      <c r="Q129" s="34">
        <f t="shared" si="15"/>
        <v>12075.98</v>
      </c>
      <c r="R129" s="34"/>
      <c r="S129" s="34"/>
      <c r="T129" s="34"/>
      <c r="U129" s="33"/>
      <c r="V129" s="33"/>
      <c r="W129" s="33"/>
      <c r="X129" s="33"/>
      <c r="Y129" s="33"/>
    </row>
    <row r="130" spans="1:25">
      <c r="A130" s="55" t="s">
        <v>98</v>
      </c>
      <c r="B130" s="56" t="s">
        <v>31</v>
      </c>
      <c r="C130" s="55">
        <v>27396.41</v>
      </c>
      <c r="D130" s="55" t="s">
        <v>68</v>
      </c>
      <c r="E130" s="39">
        <f t="shared" si="11"/>
        <v>-6821.9905015912373</v>
      </c>
      <c r="F130" s="33">
        <f t="shared" si="12"/>
        <v>-6822</v>
      </c>
      <c r="G130" s="33">
        <f t="shared" si="13"/>
        <v>2.0346000001154607E-2</v>
      </c>
      <c r="H130" s="33"/>
      <c r="I130" s="33">
        <f t="shared" si="17"/>
        <v>2.0346000001154607E-2</v>
      </c>
      <c r="K130" s="33"/>
      <c r="L130" s="33"/>
      <c r="M130" s="33"/>
      <c r="N130" s="33"/>
      <c r="O130" s="33">
        <f t="shared" ca="1" si="19"/>
        <v>-9.9090953012685001E-2</v>
      </c>
      <c r="P130" s="33"/>
      <c r="Q130" s="34">
        <f t="shared" si="15"/>
        <v>12377.91</v>
      </c>
      <c r="R130" s="34"/>
      <c r="S130" s="34"/>
      <c r="T130" s="34"/>
      <c r="U130" s="33"/>
      <c r="V130" s="33"/>
      <c r="W130" s="33"/>
      <c r="X130" s="33"/>
      <c r="Y130" s="33"/>
    </row>
    <row r="131" spans="1:25">
      <c r="A131" s="55" t="s">
        <v>329</v>
      </c>
      <c r="B131" s="56" t="s">
        <v>31</v>
      </c>
      <c r="C131" s="55">
        <v>27422.212</v>
      </c>
      <c r="D131" s="55" t="s">
        <v>68</v>
      </c>
      <c r="E131" s="39">
        <f t="shared" si="11"/>
        <v>-6809.9449917672046</v>
      </c>
      <c r="F131" s="33">
        <f t="shared" si="12"/>
        <v>-6810</v>
      </c>
      <c r="G131" s="33">
        <f t="shared" si="13"/>
        <v>0.11783000000286847</v>
      </c>
      <c r="H131" s="33"/>
      <c r="I131" s="33">
        <f t="shared" si="17"/>
        <v>0.11783000000286847</v>
      </c>
      <c r="K131" s="33"/>
      <c r="L131" s="33"/>
      <c r="M131" s="33"/>
      <c r="N131" s="33"/>
      <c r="O131" s="33">
        <f t="shared" ca="1" si="19"/>
        <v>-9.8821451494542134E-2</v>
      </c>
      <c r="P131" s="33"/>
      <c r="Q131" s="34">
        <f t="shared" si="15"/>
        <v>12403.712</v>
      </c>
      <c r="R131" s="34"/>
      <c r="S131" s="34"/>
      <c r="T131" s="34"/>
      <c r="U131" s="33"/>
      <c r="V131" s="33"/>
      <c r="W131" s="33"/>
      <c r="X131" s="33"/>
      <c r="Y131" s="33"/>
    </row>
    <row r="132" spans="1:25">
      <c r="A132" s="55" t="s">
        <v>75</v>
      </c>
      <c r="B132" s="56" t="s">
        <v>31</v>
      </c>
      <c r="C132" s="55">
        <v>27456.519</v>
      </c>
      <c r="D132" s="55" t="s">
        <v>68</v>
      </c>
      <c r="E132" s="39">
        <f t="shared" si="11"/>
        <v>-6793.9289734146314</v>
      </c>
      <c r="F132" s="33">
        <f t="shared" si="12"/>
        <v>-6794</v>
      </c>
      <c r="G132" s="33">
        <f t="shared" si="13"/>
        <v>0.152142000002641</v>
      </c>
      <c r="H132" s="33"/>
      <c r="I132" s="33">
        <f t="shared" si="17"/>
        <v>0.152142000002641</v>
      </c>
      <c r="K132" s="33"/>
      <c r="L132" s="33"/>
      <c r="M132" s="33"/>
      <c r="N132" s="33"/>
      <c r="O132" s="33">
        <f t="shared" ca="1" si="19"/>
        <v>-9.846211613701833E-2</v>
      </c>
      <c r="P132" s="33"/>
      <c r="Q132" s="34">
        <f t="shared" si="15"/>
        <v>12438.019</v>
      </c>
      <c r="R132" s="34"/>
      <c r="S132" s="34"/>
      <c r="T132" s="34"/>
      <c r="U132" s="33"/>
      <c r="V132" s="33"/>
      <c r="W132" s="33"/>
      <c r="X132" s="33"/>
      <c r="Y132" s="33"/>
    </row>
    <row r="133" spans="1:25">
      <c r="A133" s="55" t="s">
        <v>75</v>
      </c>
      <c r="B133" s="56" t="s">
        <v>31</v>
      </c>
      <c r="C133" s="55">
        <v>27728.508000000002</v>
      </c>
      <c r="D133" s="55" t="s">
        <v>68</v>
      </c>
      <c r="E133" s="39">
        <f t="shared" si="11"/>
        <v>-6666.952530831546</v>
      </c>
      <c r="F133" s="33">
        <f t="shared" si="12"/>
        <v>-6667</v>
      </c>
      <c r="G133" s="33">
        <f t="shared" si="13"/>
        <v>0.1016810000037367</v>
      </c>
      <c r="H133" s="33"/>
      <c r="I133" s="33">
        <f t="shared" si="17"/>
        <v>0.1016810000037367</v>
      </c>
      <c r="K133" s="33"/>
      <c r="L133" s="33"/>
      <c r="M133" s="33"/>
      <c r="N133" s="33"/>
      <c r="O133" s="33">
        <f t="shared" ca="1" si="19"/>
        <v>-9.5609891736673031E-2</v>
      </c>
      <c r="P133" s="33"/>
      <c r="Q133" s="34">
        <f t="shared" si="15"/>
        <v>12710.008000000002</v>
      </c>
      <c r="R133" s="34"/>
      <c r="S133" s="34"/>
      <c r="T133" s="34"/>
      <c r="U133" s="33"/>
      <c r="V133" s="33"/>
      <c r="W133" s="33"/>
      <c r="X133" s="33"/>
      <c r="Y133" s="33"/>
    </row>
    <row r="134" spans="1:25">
      <c r="A134" s="55" t="s">
        <v>98</v>
      </c>
      <c r="B134" s="56" t="s">
        <v>31</v>
      </c>
      <c r="C134" s="55">
        <v>27784.16</v>
      </c>
      <c r="D134" s="55" t="s">
        <v>68</v>
      </c>
      <c r="E134" s="39">
        <f t="shared" si="11"/>
        <v>-6640.97172652463</v>
      </c>
      <c r="F134" s="33">
        <f t="shared" si="12"/>
        <v>-6641</v>
      </c>
      <c r="G134" s="33">
        <f t="shared" si="13"/>
        <v>6.0563000002730405E-2</v>
      </c>
      <c r="H134" s="33"/>
      <c r="I134" s="33">
        <f t="shared" si="17"/>
        <v>6.0563000002730405E-2</v>
      </c>
      <c r="K134" s="33"/>
      <c r="L134" s="33"/>
      <c r="M134" s="33"/>
      <c r="N134" s="33"/>
      <c r="O134" s="33">
        <f t="shared" ca="1" si="19"/>
        <v>-9.5025971780696827E-2</v>
      </c>
      <c r="P134" s="33"/>
      <c r="Q134" s="34">
        <f t="shared" si="15"/>
        <v>12765.66</v>
      </c>
      <c r="R134" s="34"/>
      <c r="S134" s="34"/>
      <c r="T134" s="34"/>
      <c r="U134" s="33"/>
      <c r="V134" s="33"/>
      <c r="W134" s="33"/>
      <c r="X134" s="33"/>
      <c r="Y134" s="33"/>
    </row>
    <row r="135" spans="1:25">
      <c r="A135" s="55" t="s">
        <v>329</v>
      </c>
      <c r="B135" s="56" t="s">
        <v>31</v>
      </c>
      <c r="C135" s="55">
        <v>28045.379000000001</v>
      </c>
      <c r="D135" s="55" t="s">
        <v>68</v>
      </c>
      <c r="E135" s="39">
        <f t="shared" si="11"/>
        <v>-6519.0231942122537</v>
      </c>
      <c r="F135" s="33">
        <f t="shared" si="12"/>
        <v>-6519</v>
      </c>
      <c r="G135" s="33">
        <f t="shared" si="13"/>
        <v>-4.9682999997457955E-2</v>
      </c>
      <c r="H135" s="33"/>
      <c r="I135" s="33">
        <f t="shared" si="17"/>
        <v>-4.9682999997457955E-2</v>
      </c>
      <c r="K135" s="33"/>
      <c r="L135" s="33"/>
      <c r="M135" s="33"/>
      <c r="N135" s="33"/>
      <c r="O135" s="33">
        <f t="shared" ca="1" si="19"/>
        <v>-9.2286039679577742E-2</v>
      </c>
      <c r="P135" s="33"/>
      <c r="Q135" s="34">
        <f t="shared" si="15"/>
        <v>13026.879000000001</v>
      </c>
      <c r="R135" s="34"/>
      <c r="S135" s="34"/>
      <c r="T135" s="34"/>
      <c r="U135" s="33"/>
      <c r="V135" s="33"/>
      <c r="W135" s="33"/>
      <c r="X135" s="33"/>
      <c r="Y135" s="33"/>
    </row>
    <row r="136" spans="1:25">
      <c r="A136" s="55" t="s">
        <v>98</v>
      </c>
      <c r="B136" s="56" t="s">
        <v>31</v>
      </c>
      <c r="C136" s="55">
        <v>28045.45</v>
      </c>
      <c r="D136" s="55" t="s">
        <v>68</v>
      </c>
      <c r="E136" s="39">
        <f t="shared" si="11"/>
        <v>-6518.9900482856774</v>
      </c>
      <c r="F136" s="33">
        <f t="shared" si="12"/>
        <v>-6519</v>
      </c>
      <c r="G136" s="33">
        <f t="shared" si="13"/>
        <v>2.1317000002454733E-2</v>
      </c>
      <c r="H136" s="33"/>
      <c r="I136" s="33">
        <f t="shared" si="17"/>
        <v>2.1317000002454733E-2</v>
      </c>
      <c r="K136" s="33"/>
      <c r="L136" s="33"/>
      <c r="M136" s="33"/>
      <c r="N136" s="33"/>
      <c r="O136" s="33">
        <f t="shared" ca="1" si="19"/>
        <v>-9.2286039679577742E-2</v>
      </c>
      <c r="P136" s="33"/>
      <c r="Q136" s="34">
        <f t="shared" si="15"/>
        <v>13026.95</v>
      </c>
      <c r="R136" s="34"/>
      <c r="S136" s="34"/>
      <c r="T136" s="34"/>
      <c r="U136" s="33"/>
      <c r="V136" s="33"/>
      <c r="W136" s="33"/>
      <c r="X136" s="33"/>
      <c r="Y136" s="33"/>
    </row>
    <row r="137" spans="1:25">
      <c r="A137" s="55" t="s">
        <v>75</v>
      </c>
      <c r="B137" s="56" t="s">
        <v>31</v>
      </c>
      <c r="C137" s="55">
        <v>28381.802</v>
      </c>
      <c r="D137" s="55" t="s">
        <v>68</v>
      </c>
      <c r="E137" s="39">
        <f t="shared" si="11"/>
        <v>-6361.9661229956628</v>
      </c>
      <c r="F137" s="33">
        <f t="shared" si="12"/>
        <v>-6362</v>
      </c>
      <c r="G137" s="33">
        <f t="shared" si="13"/>
        <v>7.2565999998914776E-2</v>
      </c>
      <c r="H137" s="33"/>
      <c r="I137" s="33">
        <f t="shared" si="17"/>
        <v>7.2565999998914776E-2</v>
      </c>
      <c r="K137" s="33"/>
      <c r="L137" s="33"/>
      <c r="M137" s="33"/>
      <c r="N137" s="33"/>
      <c r="O137" s="33">
        <f t="shared" ca="1" si="19"/>
        <v>-8.8760061483875302E-2</v>
      </c>
      <c r="P137" s="33"/>
      <c r="Q137" s="34">
        <f t="shared" si="15"/>
        <v>13363.302</v>
      </c>
      <c r="R137" s="34"/>
      <c r="S137" s="34"/>
      <c r="T137" s="34"/>
      <c r="U137" s="33"/>
      <c r="V137" s="33"/>
      <c r="W137" s="33"/>
      <c r="X137" s="33"/>
      <c r="Y137" s="33"/>
    </row>
    <row r="138" spans="1:25">
      <c r="A138" s="55" t="s">
        <v>329</v>
      </c>
      <c r="B138" s="56" t="s">
        <v>31</v>
      </c>
      <c r="C138" s="55">
        <v>28422.544999999998</v>
      </c>
      <c r="D138" s="55" t="s">
        <v>68</v>
      </c>
      <c r="E138" s="39">
        <f t="shared" si="11"/>
        <v>-6342.9454964256083</v>
      </c>
      <c r="F138" s="33">
        <f t="shared" si="12"/>
        <v>-6343</v>
      </c>
      <c r="G138" s="33">
        <f t="shared" si="13"/>
        <v>0.1167490000007092</v>
      </c>
      <c r="H138" s="33"/>
      <c r="I138" s="33">
        <f t="shared" si="17"/>
        <v>0.1167490000007092</v>
      </c>
      <c r="K138" s="33"/>
      <c r="L138" s="33"/>
      <c r="M138" s="33"/>
      <c r="N138" s="33"/>
      <c r="O138" s="33">
        <f t="shared" ca="1" si="19"/>
        <v>-8.8333350746815753E-2</v>
      </c>
      <c r="P138" s="33"/>
      <c r="Q138" s="34">
        <f t="shared" si="15"/>
        <v>13404.044999999998</v>
      </c>
      <c r="R138" s="34"/>
      <c r="S138" s="34"/>
      <c r="T138" s="34"/>
      <c r="U138" s="33"/>
      <c r="V138" s="33"/>
      <c r="W138" s="33"/>
      <c r="X138" s="33"/>
      <c r="Y138" s="33"/>
    </row>
    <row r="139" spans="1:25">
      <c r="A139" s="55" t="s">
        <v>329</v>
      </c>
      <c r="B139" s="56" t="s">
        <v>31</v>
      </c>
      <c r="C139" s="55">
        <v>28422.566999999999</v>
      </c>
      <c r="D139" s="55" t="s">
        <v>68</v>
      </c>
      <c r="E139" s="39">
        <f t="shared" si="11"/>
        <v>-6342.9352258568106</v>
      </c>
      <c r="F139" s="33">
        <f t="shared" si="12"/>
        <v>-6343</v>
      </c>
      <c r="G139" s="33">
        <f t="shared" si="13"/>
        <v>0.13874900000155321</v>
      </c>
      <c r="H139" s="33"/>
      <c r="I139" s="33">
        <f t="shared" si="17"/>
        <v>0.13874900000155321</v>
      </c>
      <c r="K139" s="33"/>
      <c r="L139" s="33"/>
      <c r="M139" s="33"/>
      <c r="N139" s="33"/>
      <c r="O139" s="33">
        <f t="shared" ca="1" si="19"/>
        <v>-8.8333350746815753E-2</v>
      </c>
      <c r="P139" s="33"/>
      <c r="Q139" s="34">
        <f t="shared" si="15"/>
        <v>13404.066999999999</v>
      </c>
      <c r="R139" s="34"/>
      <c r="S139" s="34"/>
      <c r="T139" s="34"/>
      <c r="U139" s="33"/>
      <c r="V139" s="33"/>
      <c r="W139" s="33"/>
      <c r="X139" s="33"/>
      <c r="Y139" s="33"/>
    </row>
    <row r="140" spans="1:25">
      <c r="A140" s="55" t="s">
        <v>98</v>
      </c>
      <c r="B140" s="56" t="s">
        <v>31</v>
      </c>
      <c r="C140" s="55">
        <v>28722.34</v>
      </c>
      <c r="D140" s="55" t="s">
        <v>68</v>
      </c>
      <c r="E140" s="39">
        <f t="shared" si="11"/>
        <v>-6202.9879885697901</v>
      </c>
      <c r="F140" s="33">
        <f t="shared" si="12"/>
        <v>-6203</v>
      </c>
      <c r="G140" s="33">
        <f t="shared" si="13"/>
        <v>2.5729000004503177E-2</v>
      </c>
      <c r="H140" s="33"/>
      <c r="I140" s="33">
        <f t="shared" si="17"/>
        <v>2.5729000004503177E-2</v>
      </c>
      <c r="K140" s="33"/>
      <c r="L140" s="33"/>
      <c r="M140" s="33"/>
      <c r="N140" s="33"/>
      <c r="O140" s="33">
        <f t="shared" ca="1" si="19"/>
        <v>-8.5189166368482366E-2</v>
      </c>
      <c r="P140" s="33"/>
      <c r="Q140" s="34">
        <f t="shared" si="15"/>
        <v>13703.84</v>
      </c>
      <c r="R140" s="34"/>
      <c r="S140" s="34"/>
      <c r="T140" s="34"/>
      <c r="U140" s="33"/>
      <c r="V140" s="33"/>
      <c r="W140" s="33"/>
      <c r="X140" s="33"/>
      <c r="Y140" s="33"/>
    </row>
    <row r="141" spans="1:25">
      <c r="A141" s="55" t="s">
        <v>98</v>
      </c>
      <c r="B141" s="56" t="s">
        <v>31</v>
      </c>
      <c r="C141" s="55">
        <v>28750.2</v>
      </c>
      <c r="D141" s="55" t="s">
        <v>68</v>
      </c>
      <c r="E141" s="39">
        <f t="shared" si="11"/>
        <v>-6189.9817137190976</v>
      </c>
      <c r="F141" s="33">
        <f t="shared" si="12"/>
        <v>-6190</v>
      </c>
      <c r="G141" s="33">
        <f t="shared" si="13"/>
        <v>3.9170000000012806E-2</v>
      </c>
      <c r="H141" s="33"/>
      <c r="I141" s="33">
        <f t="shared" si="17"/>
        <v>3.9170000000012806E-2</v>
      </c>
      <c r="K141" s="33"/>
      <c r="L141" s="33"/>
      <c r="M141" s="33"/>
      <c r="N141" s="33"/>
      <c r="O141" s="33">
        <f t="shared" ca="1" si="19"/>
        <v>-8.4897206390494279E-2</v>
      </c>
      <c r="P141" s="33"/>
      <c r="Q141" s="34">
        <f t="shared" si="15"/>
        <v>13731.7</v>
      </c>
      <c r="R141" s="34"/>
      <c r="S141" s="34"/>
      <c r="T141" s="34"/>
      <c r="U141" s="33"/>
      <c r="V141" s="33"/>
      <c r="W141" s="33"/>
      <c r="X141" s="33"/>
      <c r="Y141" s="33"/>
    </row>
    <row r="142" spans="1:25">
      <c r="A142" s="55" t="s">
        <v>98</v>
      </c>
      <c r="B142" s="56" t="s">
        <v>36</v>
      </c>
      <c r="C142" s="55">
        <v>28751.25</v>
      </c>
      <c r="D142" s="55" t="s">
        <v>68</v>
      </c>
      <c r="E142" s="39">
        <f t="shared" si="11"/>
        <v>-6189.4915274810064</v>
      </c>
      <c r="F142" s="33">
        <f t="shared" si="12"/>
        <v>-6189.5</v>
      </c>
      <c r="G142" s="33">
        <f t="shared" si="13"/>
        <v>1.814849999936996E-2</v>
      </c>
      <c r="H142" s="33"/>
      <c r="I142" s="33">
        <f t="shared" si="17"/>
        <v>1.814849999936996E-2</v>
      </c>
      <c r="K142" s="33"/>
      <c r="L142" s="33"/>
      <c r="M142" s="33"/>
      <c r="N142" s="33"/>
      <c r="O142" s="33">
        <f t="shared" ca="1" si="19"/>
        <v>-8.4885977160571641E-2</v>
      </c>
      <c r="P142" s="33"/>
      <c r="Q142" s="34">
        <f t="shared" si="15"/>
        <v>13732.75</v>
      </c>
      <c r="R142" s="34"/>
      <c r="S142" s="34"/>
      <c r="T142" s="34"/>
      <c r="U142" s="33"/>
      <c r="V142" s="33"/>
      <c r="W142" s="33"/>
      <c r="X142" s="33"/>
      <c r="Y142" s="33"/>
    </row>
    <row r="143" spans="1:25">
      <c r="A143" s="55" t="s">
        <v>98</v>
      </c>
      <c r="B143" s="56" t="s">
        <v>31</v>
      </c>
      <c r="C143" s="55">
        <v>28752.32</v>
      </c>
      <c r="D143" s="55" t="s">
        <v>68</v>
      </c>
      <c r="E143" s="39">
        <f t="shared" si="11"/>
        <v>-6188.9920043621896</v>
      </c>
      <c r="F143" s="33">
        <f t="shared" si="12"/>
        <v>-6189</v>
      </c>
      <c r="G143" s="33">
        <f t="shared" si="13"/>
        <v>1.7126999999163672E-2</v>
      </c>
      <c r="H143" s="33"/>
      <c r="I143" s="33">
        <f t="shared" si="17"/>
        <v>1.7126999999163672E-2</v>
      </c>
      <c r="K143" s="33"/>
      <c r="L143" s="33"/>
      <c r="M143" s="33"/>
      <c r="N143" s="33"/>
      <c r="O143" s="33">
        <f t="shared" ca="1" si="19"/>
        <v>-8.487474793064903E-2</v>
      </c>
      <c r="P143" s="33"/>
      <c r="Q143" s="34">
        <f t="shared" si="15"/>
        <v>13733.82</v>
      </c>
      <c r="R143" s="34"/>
      <c r="S143" s="34"/>
      <c r="T143" s="34"/>
      <c r="U143" s="33"/>
      <c r="V143" s="33"/>
      <c r="W143" s="33"/>
      <c r="X143" s="33"/>
      <c r="Y143" s="33"/>
    </row>
    <row r="144" spans="1:25">
      <c r="A144" s="55" t="s">
        <v>98</v>
      </c>
      <c r="B144" s="56" t="s">
        <v>31</v>
      </c>
      <c r="C144" s="55">
        <v>28754.43</v>
      </c>
      <c r="D144" s="55" t="s">
        <v>68</v>
      </c>
      <c r="E144" s="39">
        <f t="shared" si="11"/>
        <v>-6188.006963445644</v>
      </c>
      <c r="F144" s="33">
        <f t="shared" si="12"/>
        <v>-6188</v>
      </c>
      <c r="G144" s="33">
        <f t="shared" si="13"/>
        <v>-1.491600000008475E-2</v>
      </c>
      <c r="H144" s="33"/>
      <c r="I144" s="33">
        <f t="shared" si="17"/>
        <v>-1.491600000008475E-2</v>
      </c>
      <c r="K144" s="33"/>
      <c r="L144" s="33"/>
      <c r="M144" s="33"/>
      <c r="N144" s="33"/>
      <c r="O144" s="33">
        <f t="shared" ca="1" si="19"/>
        <v>-8.4852289470803782E-2</v>
      </c>
      <c r="P144" s="33"/>
      <c r="Q144" s="34">
        <f t="shared" si="15"/>
        <v>13735.93</v>
      </c>
      <c r="R144" s="34"/>
      <c r="S144" s="34"/>
      <c r="T144" s="34"/>
      <c r="U144" s="33"/>
      <c r="V144" s="33"/>
      <c r="W144" s="33"/>
      <c r="X144" s="33"/>
      <c r="Y144" s="33"/>
    </row>
    <row r="145" spans="1:25">
      <c r="A145" s="55" t="s">
        <v>98</v>
      </c>
      <c r="B145" s="56" t="s">
        <v>36</v>
      </c>
      <c r="C145" s="55">
        <v>28755.47</v>
      </c>
      <c r="D145" s="55" t="s">
        <v>68</v>
      </c>
      <c r="E145" s="39">
        <f t="shared" si="11"/>
        <v>-6187.5214456479152</v>
      </c>
      <c r="F145" s="33">
        <f t="shared" si="12"/>
        <v>-6187.5</v>
      </c>
      <c r="G145" s="33">
        <f t="shared" si="13"/>
        <v>-4.5937499999126885E-2</v>
      </c>
      <c r="H145" s="33"/>
      <c r="I145" s="33">
        <f t="shared" si="17"/>
        <v>-4.5937499999126885E-2</v>
      </c>
      <c r="K145" s="33"/>
      <c r="L145" s="33"/>
      <c r="M145" s="33"/>
      <c r="N145" s="33"/>
      <c r="O145" s="33">
        <f t="shared" ca="1" si="19"/>
        <v>-8.4841060240881172E-2</v>
      </c>
      <c r="P145" s="33"/>
      <c r="Q145" s="34">
        <f t="shared" si="15"/>
        <v>13736.970000000001</v>
      </c>
      <c r="R145" s="34"/>
      <c r="S145" s="34"/>
      <c r="T145" s="34"/>
      <c r="U145" s="33"/>
      <c r="V145" s="33"/>
      <c r="W145" s="33"/>
      <c r="X145" s="33"/>
      <c r="Y145" s="33"/>
    </row>
    <row r="146" spans="1:25">
      <c r="A146" s="55" t="s">
        <v>75</v>
      </c>
      <c r="B146" s="56" t="s">
        <v>36</v>
      </c>
      <c r="C146" s="55">
        <v>28759.788</v>
      </c>
      <c r="D146" s="55" t="s">
        <v>68</v>
      </c>
      <c r="E146" s="39">
        <f t="shared" si="11"/>
        <v>-6185.5056130992689</v>
      </c>
      <c r="F146" s="33">
        <f t="shared" si="12"/>
        <v>-6185.5</v>
      </c>
      <c r="G146" s="33">
        <f t="shared" si="13"/>
        <v>-1.2023499999486376E-2</v>
      </c>
      <c r="H146" s="33"/>
      <c r="I146" s="33">
        <f t="shared" si="17"/>
        <v>-1.2023499999486376E-2</v>
      </c>
      <c r="K146" s="33"/>
      <c r="L146" s="33"/>
      <c r="M146" s="33"/>
      <c r="N146" s="33"/>
      <c r="O146" s="33">
        <f t="shared" ca="1" si="19"/>
        <v>-8.4796143321190703E-2</v>
      </c>
      <c r="P146" s="33"/>
      <c r="Q146" s="34">
        <f t="shared" si="15"/>
        <v>13741.288</v>
      </c>
      <c r="R146" s="34"/>
      <c r="S146" s="34"/>
      <c r="T146" s="34"/>
      <c r="U146" s="33"/>
      <c r="V146" s="33"/>
      <c r="W146" s="33"/>
      <c r="X146" s="33"/>
      <c r="Y146" s="33"/>
    </row>
    <row r="147" spans="1:25">
      <c r="A147" s="55" t="s">
        <v>329</v>
      </c>
      <c r="B147" s="56" t="s">
        <v>31</v>
      </c>
      <c r="C147" s="55">
        <v>28784.44</v>
      </c>
      <c r="D147" s="55" t="s">
        <v>68</v>
      </c>
      <c r="E147" s="39">
        <f t="shared" si="11"/>
        <v>-6173.9969739169564</v>
      </c>
      <c r="F147" s="33">
        <f t="shared" si="12"/>
        <v>-6174</v>
      </c>
      <c r="G147" s="33">
        <f t="shared" si="13"/>
        <v>6.4820000006875489E-3</v>
      </c>
      <c r="H147" s="33"/>
      <c r="I147" s="33">
        <f t="shared" si="17"/>
        <v>6.4820000006875489E-3</v>
      </c>
      <c r="K147" s="33"/>
      <c r="L147" s="33"/>
      <c r="M147" s="33"/>
      <c r="N147" s="33"/>
      <c r="O147" s="33">
        <f t="shared" ca="1" si="19"/>
        <v>-8.4537871032970446E-2</v>
      </c>
      <c r="P147" s="33"/>
      <c r="Q147" s="34">
        <f t="shared" si="15"/>
        <v>13765.939999999999</v>
      </c>
      <c r="R147" s="34"/>
      <c r="S147" s="34"/>
      <c r="T147" s="34"/>
      <c r="U147" s="33"/>
      <c r="V147" s="33"/>
      <c r="W147" s="33"/>
      <c r="X147" s="33"/>
      <c r="Y147" s="33"/>
    </row>
    <row r="148" spans="1:25">
      <c r="A148" s="55" t="s">
        <v>75</v>
      </c>
      <c r="B148" s="56" t="s">
        <v>31</v>
      </c>
      <c r="C148" s="55">
        <v>28891.538</v>
      </c>
      <c r="D148" s="55" t="s">
        <v>68</v>
      </c>
      <c r="E148" s="39">
        <f t="shared" si="11"/>
        <v>-6123.9989113197062</v>
      </c>
      <c r="F148" s="33">
        <f t="shared" si="12"/>
        <v>-6124</v>
      </c>
      <c r="G148" s="33">
        <f t="shared" si="13"/>
        <v>2.3320000036619604E-3</v>
      </c>
      <c r="H148" s="33"/>
      <c r="I148" s="33">
        <f t="shared" si="17"/>
        <v>2.3320000036619604E-3</v>
      </c>
      <c r="K148" s="33"/>
      <c r="L148" s="33"/>
      <c r="M148" s="33"/>
      <c r="N148" s="33"/>
      <c r="O148" s="33">
        <f t="shared" ca="1" si="19"/>
        <v>-8.3414948040708536E-2</v>
      </c>
      <c r="P148" s="33"/>
      <c r="Q148" s="34">
        <f t="shared" si="15"/>
        <v>13873.038</v>
      </c>
      <c r="R148" s="34"/>
      <c r="S148" s="34"/>
      <c r="T148" s="34"/>
      <c r="U148" s="33"/>
      <c r="V148" s="33"/>
      <c r="W148" s="33"/>
      <c r="X148" s="33"/>
      <c r="Y148" s="33"/>
    </row>
    <row r="149" spans="1:25">
      <c r="A149" s="55" t="s">
        <v>75</v>
      </c>
      <c r="B149" s="56" t="s">
        <v>31</v>
      </c>
      <c r="C149" s="55">
        <v>28904.492999999999</v>
      </c>
      <c r="D149" s="55" t="s">
        <v>68</v>
      </c>
      <c r="E149" s="39">
        <f t="shared" ref="E149:E212" si="20">+(C149-C$7)/C$8</f>
        <v>-6117.9509468297319</v>
      </c>
      <c r="F149" s="33">
        <f t="shared" ref="F149:F212" si="21">ROUND(2*E149,0)/2</f>
        <v>-6118</v>
      </c>
      <c r="G149" s="33">
        <f t="shared" ref="G149:G212" si="22">+C149-(C$7+F149*C$8)</f>
        <v>0.10507400000278722</v>
      </c>
      <c r="H149" s="33"/>
      <c r="I149" s="33">
        <f t="shared" ref="I149:I175" si="23">+G149</f>
        <v>0.10507400000278722</v>
      </c>
      <c r="K149" s="33"/>
      <c r="L149" s="33"/>
      <c r="M149" s="33"/>
      <c r="N149" s="33"/>
      <c r="O149" s="33">
        <f t="shared" ca="1" si="19"/>
        <v>-8.3280197281637103E-2</v>
      </c>
      <c r="P149" s="33"/>
      <c r="Q149" s="34">
        <f t="shared" ref="Q149:Q212" si="24">+C149-15018.5</f>
        <v>13885.992999999999</v>
      </c>
      <c r="R149" s="34"/>
      <c r="S149" s="34"/>
      <c r="T149" s="34"/>
      <c r="U149" s="33"/>
      <c r="V149" s="33"/>
      <c r="W149" s="33"/>
      <c r="X149" s="33"/>
      <c r="Y149" s="33"/>
    </row>
    <row r="150" spans="1:25">
      <c r="A150" s="26" t="s">
        <v>32</v>
      </c>
      <c r="B150" s="26"/>
      <c r="C150" s="27">
        <v>28949.397000000001</v>
      </c>
      <c r="D150" s="27">
        <v>0.01</v>
      </c>
      <c r="E150" s="26">
        <f t="shared" si="20"/>
        <v>-6096.9877822247254</v>
      </c>
      <c r="F150" s="26">
        <f t="shared" si="21"/>
        <v>-6097</v>
      </c>
      <c r="G150" s="26">
        <f t="shared" si="22"/>
        <v>2.6171000001340872E-2</v>
      </c>
      <c r="H150" s="26"/>
      <c r="I150" s="26">
        <f t="shared" si="23"/>
        <v>2.6171000001340872E-2</v>
      </c>
      <c r="J150" s="26"/>
      <c r="K150" s="26"/>
      <c r="L150" s="26"/>
      <c r="M150" s="26"/>
      <c r="N150" s="26"/>
      <c r="O150" s="26"/>
      <c r="P150" s="26"/>
      <c r="Q150" s="28">
        <f t="shared" si="24"/>
        <v>13930.897000000001</v>
      </c>
      <c r="R150" s="28"/>
      <c r="S150" s="28"/>
      <c r="T150" s="28"/>
      <c r="U150" s="26"/>
      <c r="V150" s="26"/>
      <c r="W150" s="26"/>
      <c r="X150" s="26"/>
      <c r="Y150" s="26"/>
    </row>
    <row r="151" spans="1:25">
      <c r="A151" s="55" t="s">
        <v>329</v>
      </c>
      <c r="B151" s="56" t="s">
        <v>31</v>
      </c>
      <c r="C151" s="55">
        <v>29116.513999999999</v>
      </c>
      <c r="D151" s="55" t="s">
        <v>68</v>
      </c>
      <c r="E151" s="39">
        <f t="shared" si="20"/>
        <v>-6018.9702074141369</v>
      </c>
      <c r="F151" s="33">
        <f t="shared" si="21"/>
        <v>-6019</v>
      </c>
      <c r="G151" s="33">
        <f t="shared" si="22"/>
        <v>6.3816999998380197E-2</v>
      </c>
      <c r="H151" s="33"/>
      <c r="I151" s="33">
        <f t="shared" si="23"/>
        <v>6.3816999998380197E-2</v>
      </c>
      <c r="K151" s="33"/>
      <c r="L151" s="33"/>
      <c r="M151" s="33"/>
      <c r="N151" s="33"/>
      <c r="O151" s="33">
        <f t="shared" ref="O151:O167" ca="1" si="25">+C$11+C$12*$F151</f>
        <v>-8.1056809756958476E-2</v>
      </c>
      <c r="P151" s="33"/>
      <c r="Q151" s="34">
        <f t="shared" si="24"/>
        <v>14098.013999999999</v>
      </c>
      <c r="R151" s="34"/>
      <c r="S151" s="34"/>
      <c r="T151" s="34"/>
      <c r="U151" s="33"/>
      <c r="V151" s="33"/>
      <c r="W151" s="33"/>
      <c r="X151" s="33"/>
      <c r="Y151" s="33"/>
    </row>
    <row r="152" spans="1:25">
      <c r="A152" s="55" t="s">
        <v>98</v>
      </c>
      <c r="B152" s="56" t="s">
        <v>31</v>
      </c>
      <c r="C152" s="55">
        <v>29131.41</v>
      </c>
      <c r="D152" s="55" t="s">
        <v>68</v>
      </c>
      <c r="E152" s="39">
        <f t="shared" si="20"/>
        <v>-6012.0160986497467</v>
      </c>
      <c r="F152" s="33">
        <f t="shared" si="21"/>
        <v>-6012</v>
      </c>
      <c r="G152" s="33">
        <f t="shared" si="22"/>
        <v>-3.4483999999793014E-2</v>
      </c>
      <c r="H152" s="33"/>
      <c r="I152" s="33">
        <f t="shared" si="23"/>
        <v>-3.4483999999793014E-2</v>
      </c>
      <c r="K152" s="33"/>
      <c r="L152" s="33"/>
      <c r="M152" s="33"/>
      <c r="N152" s="33"/>
      <c r="O152" s="33">
        <f t="shared" ca="1" si="25"/>
        <v>-8.0899600538041821E-2</v>
      </c>
      <c r="P152" s="33"/>
      <c r="Q152" s="34">
        <f t="shared" si="24"/>
        <v>14112.91</v>
      </c>
      <c r="R152" s="34"/>
      <c r="S152" s="34"/>
      <c r="T152" s="34"/>
      <c r="U152" s="33"/>
      <c r="V152" s="33"/>
      <c r="W152" s="33"/>
      <c r="X152" s="33"/>
      <c r="Y152" s="33"/>
    </row>
    <row r="153" spans="1:25">
      <c r="A153" s="55" t="s">
        <v>114</v>
      </c>
      <c r="B153" s="56" t="s">
        <v>31</v>
      </c>
      <c r="C153" s="55">
        <v>29146.454000000002</v>
      </c>
      <c r="D153" s="55" t="s">
        <v>68</v>
      </c>
      <c r="E153" s="39">
        <f t="shared" si="20"/>
        <v>-6004.9928969679868</v>
      </c>
      <c r="F153" s="33">
        <f t="shared" si="21"/>
        <v>-6005</v>
      </c>
      <c r="G153" s="33">
        <f t="shared" si="22"/>
        <v>1.5215000003081514E-2</v>
      </c>
      <c r="H153" s="33"/>
      <c r="I153" s="33">
        <f t="shared" si="23"/>
        <v>1.5215000003081514E-2</v>
      </c>
      <c r="K153" s="33"/>
      <c r="L153" s="33"/>
      <c r="M153" s="33"/>
      <c r="N153" s="33"/>
      <c r="O153" s="33">
        <f t="shared" ca="1" si="25"/>
        <v>-8.074239131912514E-2</v>
      </c>
      <c r="P153" s="33"/>
      <c r="Q153" s="34">
        <f t="shared" si="24"/>
        <v>14127.954000000002</v>
      </c>
      <c r="R153" s="34"/>
      <c r="S153" s="34"/>
      <c r="T153" s="34"/>
      <c r="U153" s="33"/>
      <c r="V153" s="33"/>
      <c r="W153" s="33"/>
      <c r="X153" s="33"/>
      <c r="Y153" s="33"/>
    </row>
    <row r="154" spans="1:25">
      <c r="A154" s="55" t="s">
        <v>98</v>
      </c>
      <c r="B154" s="56" t="s">
        <v>31</v>
      </c>
      <c r="C154" s="55">
        <v>29146.46</v>
      </c>
      <c r="D154" s="55" t="s">
        <v>68</v>
      </c>
      <c r="E154" s="39">
        <f t="shared" si="20"/>
        <v>-6004.9900959037705</v>
      </c>
      <c r="F154" s="33">
        <f t="shared" si="21"/>
        <v>-6005</v>
      </c>
      <c r="G154" s="33">
        <f t="shared" si="22"/>
        <v>2.1215000000665896E-2</v>
      </c>
      <c r="H154" s="33"/>
      <c r="I154" s="33">
        <f t="shared" si="23"/>
        <v>2.1215000000665896E-2</v>
      </c>
      <c r="K154" s="33"/>
      <c r="L154" s="33"/>
      <c r="M154" s="33"/>
      <c r="N154" s="33"/>
      <c r="O154" s="33">
        <f t="shared" ca="1" si="25"/>
        <v>-8.074239131912514E-2</v>
      </c>
      <c r="P154" s="33"/>
      <c r="Q154" s="34">
        <f t="shared" si="24"/>
        <v>14127.96</v>
      </c>
      <c r="R154" s="34"/>
      <c r="S154" s="34"/>
      <c r="T154" s="34"/>
      <c r="U154" s="33"/>
      <c r="V154" s="33"/>
      <c r="W154" s="33"/>
      <c r="X154" s="33"/>
      <c r="Y154" s="33"/>
    </row>
    <row r="155" spans="1:25">
      <c r="A155" s="55" t="s">
        <v>329</v>
      </c>
      <c r="B155" s="56" t="s">
        <v>31</v>
      </c>
      <c r="C155" s="55">
        <v>29159.431</v>
      </c>
      <c r="D155" s="55" t="s">
        <v>68</v>
      </c>
      <c r="E155" s="39">
        <f t="shared" si="20"/>
        <v>-5998.9346619092139</v>
      </c>
      <c r="F155" s="33">
        <f t="shared" si="21"/>
        <v>-5999</v>
      </c>
      <c r="G155" s="33">
        <f t="shared" si="22"/>
        <v>0.13995700000305078</v>
      </c>
      <c r="H155" s="33"/>
      <c r="I155" s="33">
        <f t="shared" si="23"/>
        <v>0.13995700000305078</v>
      </c>
      <c r="K155" s="33"/>
      <c r="L155" s="33"/>
      <c r="M155" s="33"/>
      <c r="N155" s="33"/>
      <c r="O155" s="33">
        <f t="shared" ca="1" si="25"/>
        <v>-8.0607640560053706E-2</v>
      </c>
      <c r="P155" s="33"/>
      <c r="Q155" s="34">
        <f t="shared" si="24"/>
        <v>14140.931</v>
      </c>
      <c r="R155" s="34"/>
      <c r="S155" s="34"/>
      <c r="T155" s="34"/>
      <c r="U155" s="33"/>
      <c r="V155" s="33"/>
      <c r="W155" s="33"/>
      <c r="X155" s="33"/>
      <c r="Y155" s="33"/>
    </row>
    <row r="156" spans="1:25">
      <c r="A156" s="55" t="s">
        <v>98</v>
      </c>
      <c r="B156" s="56" t="s">
        <v>36</v>
      </c>
      <c r="C156" s="55">
        <v>29160.41</v>
      </c>
      <c r="D156" s="55" t="s">
        <v>68</v>
      </c>
      <c r="E156" s="39">
        <f t="shared" si="20"/>
        <v>-5998.4776215976981</v>
      </c>
      <c r="F156" s="33">
        <f t="shared" si="21"/>
        <v>-5998.5</v>
      </c>
      <c r="G156" s="33">
        <f t="shared" si="22"/>
        <v>4.7935500002495246E-2</v>
      </c>
      <c r="H156" s="33"/>
      <c r="I156" s="33">
        <f t="shared" si="23"/>
        <v>4.7935500002495246E-2</v>
      </c>
      <c r="K156" s="33"/>
      <c r="L156" s="33"/>
      <c r="M156" s="33"/>
      <c r="N156" s="33"/>
      <c r="O156" s="33">
        <f t="shared" ca="1" si="25"/>
        <v>-8.0596411330131096E-2</v>
      </c>
      <c r="P156" s="33"/>
      <c r="Q156" s="34">
        <f t="shared" si="24"/>
        <v>14141.91</v>
      </c>
      <c r="R156" s="34"/>
      <c r="S156" s="34"/>
      <c r="T156" s="34"/>
      <c r="U156" s="33"/>
      <c r="V156" s="33"/>
      <c r="W156" s="33"/>
      <c r="X156" s="33"/>
      <c r="Y156" s="33"/>
    </row>
    <row r="157" spans="1:25">
      <c r="A157" s="55" t="s">
        <v>98</v>
      </c>
      <c r="B157" s="56" t="s">
        <v>31</v>
      </c>
      <c r="C157" s="55">
        <v>29161.47</v>
      </c>
      <c r="D157" s="55" t="s">
        <v>68</v>
      </c>
      <c r="E157" s="39">
        <f t="shared" si="20"/>
        <v>-5997.9827669192437</v>
      </c>
      <c r="F157" s="33">
        <f t="shared" si="21"/>
        <v>-5998</v>
      </c>
      <c r="G157" s="33">
        <f t="shared" si="22"/>
        <v>3.6914000003889669E-2</v>
      </c>
      <c r="H157" s="33"/>
      <c r="I157" s="33">
        <f t="shared" si="23"/>
        <v>3.6914000003889669E-2</v>
      </c>
      <c r="K157" s="33"/>
      <c r="L157" s="33"/>
      <c r="M157" s="33"/>
      <c r="N157" s="33"/>
      <c r="O157" s="33">
        <f t="shared" ca="1" si="25"/>
        <v>-8.0585182100208486E-2</v>
      </c>
      <c r="P157" s="33"/>
      <c r="Q157" s="34">
        <f t="shared" si="24"/>
        <v>14142.970000000001</v>
      </c>
      <c r="R157" s="34"/>
      <c r="S157" s="34"/>
      <c r="T157" s="34"/>
      <c r="U157" s="33"/>
      <c r="V157" s="33"/>
      <c r="W157" s="33"/>
      <c r="X157" s="33"/>
      <c r="Y157" s="33"/>
    </row>
    <row r="158" spans="1:25">
      <c r="A158" s="55" t="s">
        <v>98</v>
      </c>
      <c r="B158" s="56" t="s">
        <v>36</v>
      </c>
      <c r="C158" s="55">
        <v>29162.5</v>
      </c>
      <c r="D158" s="55" t="s">
        <v>68</v>
      </c>
      <c r="E158" s="39">
        <f t="shared" si="20"/>
        <v>-5997.5019175618781</v>
      </c>
      <c r="F158" s="33">
        <f t="shared" si="21"/>
        <v>-5997.5</v>
      </c>
      <c r="G158" s="33">
        <f t="shared" si="22"/>
        <v>-4.1074999971897341E-3</v>
      </c>
      <c r="H158" s="33"/>
      <c r="I158" s="33">
        <f t="shared" si="23"/>
        <v>-4.1074999971897341E-3</v>
      </c>
      <c r="K158" s="33"/>
      <c r="L158" s="33"/>
      <c r="M158" s="33"/>
      <c r="N158" s="33"/>
      <c r="O158" s="33">
        <f t="shared" ca="1" si="25"/>
        <v>-8.0573952870285848E-2</v>
      </c>
      <c r="P158" s="33"/>
      <c r="Q158" s="34">
        <f t="shared" si="24"/>
        <v>14144</v>
      </c>
      <c r="R158" s="34"/>
      <c r="S158" s="34"/>
      <c r="T158" s="34"/>
      <c r="U158" s="33"/>
      <c r="V158" s="33"/>
      <c r="W158" s="33"/>
      <c r="X158" s="33"/>
      <c r="Y158" s="33"/>
    </row>
    <row r="159" spans="1:25">
      <c r="A159" s="55" t="s">
        <v>98</v>
      </c>
      <c r="B159" s="56" t="s">
        <v>31</v>
      </c>
      <c r="C159" s="55">
        <v>29204.34</v>
      </c>
      <c r="D159" s="55" t="s">
        <v>68</v>
      </c>
      <c r="E159" s="39">
        <f t="shared" si="20"/>
        <v>-5977.9691630840271</v>
      </c>
      <c r="F159" s="33">
        <f t="shared" si="21"/>
        <v>-5978</v>
      </c>
      <c r="G159" s="33">
        <f t="shared" si="22"/>
        <v>6.605400000262307E-2</v>
      </c>
      <c r="H159" s="33"/>
      <c r="I159" s="33">
        <f t="shared" si="23"/>
        <v>6.605400000262307E-2</v>
      </c>
      <c r="K159" s="33"/>
      <c r="L159" s="33"/>
      <c r="M159" s="33"/>
      <c r="N159" s="33"/>
      <c r="O159" s="33">
        <f t="shared" ca="1" si="25"/>
        <v>-8.0136012903303716E-2</v>
      </c>
      <c r="P159" s="33"/>
      <c r="Q159" s="34">
        <f t="shared" si="24"/>
        <v>14185.84</v>
      </c>
      <c r="R159" s="34"/>
      <c r="S159" s="34"/>
      <c r="T159" s="34"/>
      <c r="U159" s="33"/>
      <c r="V159" s="33"/>
      <c r="W159" s="33"/>
      <c r="X159" s="33"/>
      <c r="Y159" s="33"/>
    </row>
    <row r="160" spans="1:25">
      <c r="A160" s="55" t="s">
        <v>98</v>
      </c>
      <c r="B160" s="56" t="s">
        <v>31</v>
      </c>
      <c r="C160" s="55">
        <v>29461.33</v>
      </c>
      <c r="D160" s="55" t="s">
        <v>68</v>
      </c>
      <c r="E160" s="39">
        <f t="shared" si="20"/>
        <v>-5857.9949142010673</v>
      </c>
      <c r="F160" s="33">
        <f t="shared" si="21"/>
        <v>-5858</v>
      </c>
      <c r="G160" s="33">
        <f t="shared" si="22"/>
        <v>1.0894000002735993E-2</v>
      </c>
      <c r="H160" s="33"/>
      <c r="I160" s="33">
        <f t="shared" si="23"/>
        <v>1.0894000002735993E-2</v>
      </c>
      <c r="K160" s="33"/>
      <c r="L160" s="33"/>
      <c r="M160" s="33"/>
      <c r="N160" s="33"/>
      <c r="O160" s="33">
        <f t="shared" ca="1" si="25"/>
        <v>-7.7440997721875099E-2</v>
      </c>
      <c r="P160" s="33"/>
      <c r="Q160" s="34">
        <f t="shared" si="24"/>
        <v>14442.830000000002</v>
      </c>
      <c r="R160" s="34"/>
      <c r="S160" s="34"/>
      <c r="T160" s="34"/>
      <c r="U160" s="33"/>
      <c r="V160" s="33"/>
      <c r="W160" s="33"/>
      <c r="X160" s="33"/>
      <c r="Y160" s="33"/>
    </row>
    <row r="161" spans="1:25">
      <c r="A161" s="55" t="s">
        <v>98</v>
      </c>
      <c r="B161" s="56" t="s">
        <v>36</v>
      </c>
      <c r="C161" s="55">
        <v>29462.400000000001</v>
      </c>
      <c r="D161" s="55" t="s">
        <v>68</v>
      </c>
      <c r="E161" s="39">
        <f t="shared" si="20"/>
        <v>-5857.4953910822505</v>
      </c>
      <c r="F161" s="33">
        <f t="shared" si="21"/>
        <v>-5857.5</v>
      </c>
      <c r="G161" s="33">
        <f t="shared" si="22"/>
        <v>9.8725000025297049E-3</v>
      </c>
      <c r="H161" s="33"/>
      <c r="I161" s="33">
        <f t="shared" si="23"/>
        <v>9.8725000025297049E-3</v>
      </c>
      <c r="K161" s="33"/>
      <c r="L161" s="33"/>
      <c r="M161" s="33"/>
      <c r="N161" s="33"/>
      <c r="O161" s="33">
        <f t="shared" ca="1" si="25"/>
        <v>-7.7429768491952461E-2</v>
      </c>
      <c r="P161" s="33"/>
      <c r="Q161" s="34">
        <f t="shared" si="24"/>
        <v>14443.900000000001</v>
      </c>
      <c r="R161" s="34"/>
      <c r="S161" s="34"/>
      <c r="T161" s="34"/>
      <c r="U161" s="33"/>
      <c r="V161" s="33"/>
      <c r="W161" s="33"/>
      <c r="X161" s="33"/>
      <c r="Y161" s="33"/>
    </row>
    <row r="162" spans="1:25">
      <c r="A162" s="55" t="s">
        <v>98</v>
      </c>
      <c r="B162" s="56" t="s">
        <v>36</v>
      </c>
      <c r="C162" s="55">
        <v>29488.18</v>
      </c>
      <c r="D162" s="55" t="s">
        <v>68</v>
      </c>
      <c r="E162" s="39">
        <f t="shared" si="20"/>
        <v>-5845.4601518270165</v>
      </c>
      <c r="F162" s="33">
        <f t="shared" si="21"/>
        <v>-5845.5</v>
      </c>
      <c r="G162" s="33">
        <f t="shared" si="22"/>
        <v>8.5356499999761581E-2</v>
      </c>
      <c r="H162" s="33"/>
      <c r="I162" s="33">
        <f t="shared" si="23"/>
        <v>8.5356499999761581E-2</v>
      </c>
      <c r="K162" s="33"/>
      <c r="L162" s="33"/>
      <c r="M162" s="33"/>
      <c r="N162" s="33"/>
      <c r="O162" s="33">
        <f t="shared" ca="1" si="25"/>
        <v>-7.7160266973809594E-2</v>
      </c>
      <c r="P162" s="33"/>
      <c r="Q162" s="34">
        <f t="shared" si="24"/>
        <v>14469.68</v>
      </c>
      <c r="R162" s="34"/>
      <c r="S162" s="34"/>
      <c r="T162" s="34"/>
      <c r="U162" s="33"/>
      <c r="V162" s="33"/>
      <c r="W162" s="33"/>
      <c r="X162" s="33"/>
      <c r="Y162" s="33"/>
    </row>
    <row r="163" spans="1:25">
      <c r="A163" s="55" t="s">
        <v>98</v>
      </c>
      <c r="B163" s="56" t="s">
        <v>36</v>
      </c>
      <c r="C163" s="55">
        <v>29490.27</v>
      </c>
      <c r="D163" s="55" t="s">
        <v>68</v>
      </c>
      <c r="E163" s="39">
        <f t="shared" si="20"/>
        <v>-5844.4844477911965</v>
      </c>
      <c r="F163" s="33">
        <f t="shared" si="21"/>
        <v>-5844.5</v>
      </c>
      <c r="G163" s="33">
        <f t="shared" si="22"/>
        <v>3.3313500000076601E-2</v>
      </c>
      <c r="H163" s="33"/>
      <c r="I163" s="33">
        <f t="shared" si="23"/>
        <v>3.3313500000076601E-2</v>
      </c>
      <c r="K163" s="33"/>
      <c r="L163" s="33"/>
      <c r="M163" s="33"/>
      <c r="N163" s="33"/>
      <c r="O163" s="33">
        <f t="shared" ca="1" si="25"/>
        <v>-7.7137808513964373E-2</v>
      </c>
      <c r="P163" s="33"/>
      <c r="Q163" s="34">
        <f t="shared" si="24"/>
        <v>14471.77</v>
      </c>
      <c r="R163" s="34"/>
      <c r="S163" s="34"/>
      <c r="T163" s="34"/>
      <c r="U163" s="33"/>
      <c r="V163" s="33"/>
      <c r="W163" s="33"/>
      <c r="X163" s="33"/>
      <c r="Y163" s="33"/>
    </row>
    <row r="164" spans="1:25">
      <c r="A164" s="55" t="s">
        <v>98</v>
      </c>
      <c r="B164" s="56" t="s">
        <v>31</v>
      </c>
      <c r="C164" s="55">
        <v>29491.33</v>
      </c>
      <c r="D164" s="55" t="s">
        <v>68</v>
      </c>
      <c r="E164" s="39">
        <f t="shared" si="20"/>
        <v>-5843.9895931127421</v>
      </c>
      <c r="F164" s="33">
        <f t="shared" si="21"/>
        <v>-5844</v>
      </c>
      <c r="G164" s="33">
        <f t="shared" si="22"/>
        <v>2.2292000001471024E-2</v>
      </c>
      <c r="H164" s="33"/>
      <c r="I164" s="33">
        <f t="shared" si="23"/>
        <v>2.2292000001471024E-2</v>
      </c>
      <c r="K164" s="33"/>
      <c r="L164" s="33"/>
      <c r="M164" s="33"/>
      <c r="N164" s="33"/>
      <c r="O164" s="33">
        <f t="shared" ca="1" si="25"/>
        <v>-7.7126579284041735E-2</v>
      </c>
      <c r="P164" s="33"/>
      <c r="Q164" s="34">
        <f t="shared" si="24"/>
        <v>14472.830000000002</v>
      </c>
      <c r="R164" s="34"/>
      <c r="S164" s="34"/>
      <c r="T164" s="34"/>
      <c r="U164" s="33"/>
      <c r="V164" s="33"/>
      <c r="W164" s="33"/>
      <c r="X164" s="33"/>
      <c r="Y164" s="33"/>
    </row>
    <row r="165" spans="1:25">
      <c r="A165" s="55" t="s">
        <v>75</v>
      </c>
      <c r="B165" s="56" t="s">
        <v>36</v>
      </c>
      <c r="C165" s="55">
        <v>29541.633999999998</v>
      </c>
      <c r="D165" s="55" t="s">
        <v>68</v>
      </c>
      <c r="E165" s="39">
        <f t="shared" si="20"/>
        <v>-5820.5054707118388</v>
      </c>
      <c r="F165" s="33">
        <f t="shared" si="21"/>
        <v>-5820.5</v>
      </c>
      <c r="G165" s="33">
        <f t="shared" si="22"/>
        <v>-1.1718499998096377E-2</v>
      </c>
      <c r="H165" s="33"/>
      <c r="I165" s="33">
        <f t="shared" si="23"/>
        <v>-1.1718499998096377E-2</v>
      </c>
      <c r="K165" s="33"/>
      <c r="L165" s="33"/>
      <c r="M165" s="33"/>
      <c r="N165" s="33"/>
      <c r="O165" s="33">
        <f t="shared" ca="1" si="25"/>
        <v>-7.6598805477678639E-2</v>
      </c>
      <c r="P165" s="33"/>
      <c r="Q165" s="34">
        <f t="shared" si="24"/>
        <v>14523.133999999998</v>
      </c>
      <c r="R165" s="34"/>
      <c r="S165" s="34"/>
      <c r="T165" s="34"/>
      <c r="U165" s="33"/>
      <c r="V165" s="33"/>
      <c r="W165" s="33"/>
      <c r="X165" s="33"/>
      <c r="Y165" s="33"/>
    </row>
    <row r="166" spans="1:25">
      <c r="A166" s="55" t="s">
        <v>75</v>
      </c>
      <c r="B166" s="56" t="s">
        <v>31</v>
      </c>
      <c r="C166" s="55">
        <v>29542.674999999999</v>
      </c>
      <c r="D166" s="55" t="s">
        <v>68</v>
      </c>
      <c r="E166" s="39">
        <f t="shared" si="20"/>
        <v>-5820.019486070074</v>
      </c>
      <c r="F166" s="33">
        <f t="shared" si="21"/>
        <v>-5820</v>
      </c>
      <c r="G166" s="33">
        <f t="shared" si="22"/>
        <v>-4.1739999996934785E-2</v>
      </c>
      <c r="H166" s="33"/>
      <c r="I166" s="33">
        <f t="shared" si="23"/>
        <v>-4.1739999996934785E-2</v>
      </c>
      <c r="K166" s="33"/>
      <c r="L166" s="33"/>
      <c r="M166" s="33"/>
      <c r="N166" s="33"/>
      <c r="O166" s="33">
        <f t="shared" ca="1" si="25"/>
        <v>-7.6587576247756028E-2</v>
      </c>
      <c r="P166" s="33"/>
      <c r="Q166" s="34">
        <f t="shared" si="24"/>
        <v>14524.174999999999</v>
      </c>
      <c r="R166" s="34"/>
      <c r="S166" s="34"/>
      <c r="T166" s="34"/>
      <c r="U166" s="33"/>
      <c r="V166" s="33"/>
      <c r="W166" s="33"/>
      <c r="X166" s="33"/>
      <c r="Y166" s="33"/>
    </row>
    <row r="167" spans="1:25">
      <c r="A167" s="55" t="s">
        <v>75</v>
      </c>
      <c r="B167" s="56" t="s">
        <v>31</v>
      </c>
      <c r="C167" s="55">
        <v>29613.485000000001</v>
      </c>
      <c r="D167" s="55" t="s">
        <v>68</v>
      </c>
      <c r="E167" s="39">
        <f t="shared" si="20"/>
        <v>-5786.9622598612623</v>
      </c>
      <c r="F167" s="33">
        <f t="shared" si="21"/>
        <v>-5787</v>
      </c>
      <c r="G167" s="33">
        <f t="shared" si="22"/>
        <v>8.0841000002692454E-2</v>
      </c>
      <c r="H167" s="33"/>
      <c r="I167" s="33">
        <f t="shared" si="23"/>
        <v>8.0841000002692454E-2</v>
      </c>
      <c r="K167" s="33"/>
      <c r="L167" s="33"/>
      <c r="M167" s="33"/>
      <c r="N167" s="33"/>
      <c r="O167" s="33">
        <f t="shared" ca="1" si="25"/>
        <v>-7.5846447072863143E-2</v>
      </c>
      <c r="P167" s="33"/>
      <c r="Q167" s="34">
        <f t="shared" si="24"/>
        <v>14594.985000000001</v>
      </c>
      <c r="R167" s="34"/>
      <c r="S167" s="34"/>
      <c r="T167" s="34"/>
      <c r="U167" s="33"/>
      <c r="V167" s="33"/>
      <c r="W167" s="33"/>
      <c r="X167" s="33"/>
      <c r="Y167" s="33"/>
    </row>
    <row r="168" spans="1:25">
      <c r="A168" s="26" t="s">
        <v>32</v>
      </c>
      <c r="B168" s="26"/>
      <c r="C168" s="27">
        <v>29756.948</v>
      </c>
      <c r="D168" s="27">
        <v>1.2999999999999999E-2</v>
      </c>
      <c r="E168" s="26">
        <f t="shared" si="20"/>
        <v>-5719.9874138847808</v>
      </c>
      <c r="F168" s="26">
        <f t="shared" si="21"/>
        <v>-5720</v>
      </c>
      <c r="G168" s="26">
        <f t="shared" si="22"/>
        <v>2.6959999999235151E-2</v>
      </c>
      <c r="H168" s="26"/>
      <c r="I168" s="26">
        <f t="shared" si="23"/>
        <v>2.6959999999235151E-2</v>
      </c>
      <c r="J168" s="26"/>
      <c r="K168" s="26"/>
      <c r="L168" s="26"/>
      <c r="M168" s="26"/>
      <c r="N168" s="26"/>
      <c r="O168" s="26"/>
      <c r="P168" s="26"/>
      <c r="Q168" s="28">
        <f t="shared" si="24"/>
        <v>14738.448</v>
      </c>
      <c r="R168" s="28"/>
      <c r="S168" s="28"/>
      <c r="T168" s="28"/>
      <c r="U168" s="26"/>
      <c r="V168" s="26"/>
      <c r="W168" s="26"/>
      <c r="X168" s="26"/>
      <c r="Y168" s="26"/>
    </row>
    <row r="169" spans="1:25">
      <c r="A169" s="55" t="s">
        <v>98</v>
      </c>
      <c r="B169" s="56" t="s">
        <v>31</v>
      </c>
      <c r="C169" s="55">
        <v>29853.37</v>
      </c>
      <c r="D169" s="55" t="s">
        <v>68</v>
      </c>
      <c r="E169" s="39">
        <f t="shared" si="20"/>
        <v>-5674.9733782188314</v>
      </c>
      <c r="F169" s="33">
        <f t="shared" si="21"/>
        <v>-5675</v>
      </c>
      <c r="G169" s="33">
        <f t="shared" si="22"/>
        <v>5.7024999998247949E-2</v>
      </c>
      <c r="H169" s="33"/>
      <c r="I169" s="33">
        <f t="shared" si="23"/>
        <v>5.7024999998247949E-2</v>
      </c>
      <c r="K169" s="33"/>
      <c r="L169" s="33"/>
      <c r="M169" s="33"/>
      <c r="N169" s="33"/>
      <c r="O169" s="33">
        <f t="shared" ref="O169:O175" ca="1" si="26">+C$11+C$12*$F169</f>
        <v>-7.3331099570196429E-2</v>
      </c>
      <c r="P169" s="33"/>
      <c r="Q169" s="34">
        <f t="shared" si="24"/>
        <v>14834.869999999999</v>
      </c>
      <c r="R169" s="34"/>
      <c r="S169" s="34"/>
      <c r="T169" s="34"/>
      <c r="U169" s="33"/>
      <c r="V169" s="33"/>
      <c r="W169" s="33"/>
      <c r="X169" s="33"/>
      <c r="Y169" s="33"/>
    </row>
    <row r="170" spans="1:25">
      <c r="A170" s="55" t="s">
        <v>98</v>
      </c>
      <c r="B170" s="56" t="s">
        <v>31</v>
      </c>
      <c r="C170" s="55">
        <v>29868.31</v>
      </c>
      <c r="D170" s="55" t="s">
        <v>68</v>
      </c>
      <c r="E170" s="39">
        <f t="shared" si="20"/>
        <v>-5667.9987283168439</v>
      </c>
      <c r="F170" s="33">
        <f t="shared" si="21"/>
        <v>-5668</v>
      </c>
      <c r="G170" s="33">
        <f t="shared" si="22"/>
        <v>2.7240000017627608E-3</v>
      </c>
      <c r="H170" s="33"/>
      <c r="I170" s="33">
        <f t="shared" si="23"/>
        <v>2.7240000017627608E-3</v>
      </c>
      <c r="K170" s="33"/>
      <c r="L170" s="33"/>
      <c r="M170" s="33"/>
      <c r="N170" s="33"/>
      <c r="O170" s="33">
        <f t="shared" ca="1" si="26"/>
        <v>-7.3173890351279774E-2</v>
      </c>
      <c r="P170" s="33"/>
      <c r="Q170" s="34">
        <f t="shared" si="24"/>
        <v>14849.810000000001</v>
      </c>
      <c r="R170" s="34"/>
      <c r="S170" s="34"/>
      <c r="T170" s="34"/>
      <c r="U170" s="33"/>
      <c r="V170" s="33"/>
      <c r="W170" s="33"/>
      <c r="X170" s="33"/>
      <c r="Y170" s="33"/>
    </row>
    <row r="171" spans="1:25">
      <c r="A171" s="55" t="s">
        <v>98</v>
      </c>
      <c r="B171" s="56" t="s">
        <v>36</v>
      </c>
      <c r="C171" s="55">
        <v>29884.400000000001</v>
      </c>
      <c r="D171" s="55" t="s">
        <v>68</v>
      </c>
      <c r="E171" s="39">
        <f t="shared" si="20"/>
        <v>-5660.4872077731388</v>
      </c>
      <c r="F171" s="33">
        <f t="shared" si="21"/>
        <v>-5660.5</v>
      </c>
      <c r="G171" s="33">
        <f t="shared" si="22"/>
        <v>2.7401500003179535E-2</v>
      </c>
      <c r="H171" s="33"/>
      <c r="I171" s="33">
        <f t="shared" si="23"/>
        <v>2.7401500003179535E-2</v>
      </c>
      <c r="K171" s="33"/>
      <c r="L171" s="33"/>
      <c r="M171" s="33"/>
      <c r="N171" s="33"/>
      <c r="O171" s="33">
        <f t="shared" ca="1" si="26"/>
        <v>-7.3005451902440482E-2</v>
      </c>
      <c r="P171" s="33"/>
      <c r="Q171" s="34">
        <f t="shared" si="24"/>
        <v>14865.900000000001</v>
      </c>
      <c r="R171" s="34"/>
      <c r="S171" s="34"/>
      <c r="T171" s="34"/>
      <c r="U171" s="33"/>
      <c r="V171" s="33"/>
      <c r="W171" s="33"/>
      <c r="X171" s="33"/>
      <c r="Y171" s="33"/>
    </row>
    <row r="172" spans="1:25">
      <c r="A172" s="55" t="s">
        <v>98</v>
      </c>
      <c r="B172" s="56" t="s">
        <v>31</v>
      </c>
      <c r="C172" s="55">
        <v>29896.22</v>
      </c>
      <c r="D172" s="55" t="s">
        <v>68</v>
      </c>
      <c r="E172" s="39">
        <f t="shared" si="20"/>
        <v>-5654.9691112643386</v>
      </c>
      <c r="F172" s="33">
        <f t="shared" si="21"/>
        <v>-5655</v>
      </c>
      <c r="G172" s="33">
        <f t="shared" si="22"/>
        <v>6.6165000003820751E-2</v>
      </c>
      <c r="H172" s="33"/>
      <c r="I172" s="33">
        <f t="shared" si="23"/>
        <v>6.6165000003820751E-2</v>
      </c>
      <c r="K172" s="33"/>
      <c r="L172" s="33"/>
      <c r="M172" s="33"/>
      <c r="N172" s="33"/>
      <c r="O172" s="33">
        <f t="shared" ca="1" si="26"/>
        <v>-7.2881930373291659E-2</v>
      </c>
      <c r="P172" s="33"/>
      <c r="Q172" s="34">
        <f t="shared" si="24"/>
        <v>14877.720000000001</v>
      </c>
      <c r="R172" s="34"/>
      <c r="S172" s="34"/>
      <c r="T172" s="34"/>
      <c r="U172" s="33"/>
      <c r="V172" s="33"/>
      <c r="W172" s="33"/>
      <c r="X172" s="33"/>
      <c r="Y172" s="33"/>
    </row>
    <row r="173" spans="1:25">
      <c r="A173" s="55" t="s">
        <v>75</v>
      </c>
      <c r="B173" s="56" t="s">
        <v>36</v>
      </c>
      <c r="C173" s="55">
        <v>29918.643</v>
      </c>
      <c r="D173" s="55" t="s">
        <v>68</v>
      </c>
      <c r="E173" s="39">
        <f t="shared" si="20"/>
        <v>-5644.5010674388886</v>
      </c>
      <c r="F173" s="33">
        <f t="shared" si="21"/>
        <v>-5644.5</v>
      </c>
      <c r="G173" s="33">
        <f t="shared" si="22"/>
        <v>-2.2864999991725199E-3</v>
      </c>
      <c r="H173" s="33"/>
      <c r="I173" s="33">
        <f t="shared" si="23"/>
        <v>-2.2864999991725199E-3</v>
      </c>
      <c r="K173" s="33"/>
      <c r="L173" s="33"/>
      <c r="M173" s="33"/>
      <c r="N173" s="33"/>
      <c r="O173" s="33">
        <f t="shared" ca="1" si="26"/>
        <v>-7.2646116544916678E-2</v>
      </c>
      <c r="P173" s="33"/>
      <c r="Q173" s="34">
        <f t="shared" si="24"/>
        <v>14900.143</v>
      </c>
      <c r="R173" s="34"/>
      <c r="S173" s="34"/>
      <c r="T173" s="34"/>
      <c r="U173" s="33"/>
      <c r="V173" s="33"/>
      <c r="W173" s="33"/>
      <c r="X173" s="33"/>
      <c r="Y173" s="33"/>
    </row>
    <row r="174" spans="1:25">
      <c r="A174" s="55" t="s">
        <v>98</v>
      </c>
      <c r="B174" s="56" t="s">
        <v>36</v>
      </c>
      <c r="C174" s="55">
        <v>30079.27</v>
      </c>
      <c r="D174" s="55" t="s">
        <v>68</v>
      </c>
      <c r="E174" s="39">
        <f t="shared" si="20"/>
        <v>-5569.5133104237393</v>
      </c>
      <c r="F174" s="33">
        <f t="shared" si="21"/>
        <v>-5569.5</v>
      </c>
      <c r="G174" s="33">
        <f t="shared" si="22"/>
        <v>-2.851149999696645E-2</v>
      </c>
      <c r="H174" s="33"/>
      <c r="I174" s="33">
        <f t="shared" si="23"/>
        <v>-2.851149999696645E-2</v>
      </c>
      <c r="K174" s="33"/>
      <c r="L174" s="33"/>
      <c r="M174" s="33"/>
      <c r="N174" s="33"/>
      <c r="O174" s="33">
        <f t="shared" ca="1" si="26"/>
        <v>-7.0961732056523785E-2</v>
      </c>
      <c r="P174" s="33"/>
      <c r="Q174" s="34">
        <f t="shared" si="24"/>
        <v>15060.77</v>
      </c>
      <c r="R174" s="34"/>
      <c r="S174" s="34"/>
      <c r="T174" s="34"/>
      <c r="U174" s="33"/>
      <c r="V174" s="33"/>
      <c r="W174" s="33"/>
      <c r="X174" s="33"/>
      <c r="Y174" s="33"/>
    </row>
    <row r="175" spans="1:25">
      <c r="A175" s="55" t="s">
        <v>75</v>
      </c>
      <c r="B175" s="56" t="s">
        <v>36</v>
      </c>
      <c r="C175" s="55">
        <v>30250.702000000001</v>
      </c>
      <c r="D175" s="55" t="s">
        <v>68</v>
      </c>
      <c r="E175" s="39">
        <f t="shared" si="20"/>
        <v>-5489.4813035966117</v>
      </c>
      <c r="F175" s="33">
        <f t="shared" si="21"/>
        <v>-5489.5</v>
      </c>
      <c r="G175" s="33">
        <f t="shared" si="22"/>
        <v>4.0048500002740184E-2</v>
      </c>
      <c r="H175" s="33"/>
      <c r="I175" s="33">
        <f t="shared" si="23"/>
        <v>4.0048500002740184E-2</v>
      </c>
      <c r="K175" s="33"/>
      <c r="L175" s="33"/>
      <c r="M175" s="33"/>
      <c r="N175" s="33"/>
      <c r="O175" s="33">
        <f t="shared" ca="1" si="26"/>
        <v>-6.9165055268904693E-2</v>
      </c>
      <c r="P175" s="33"/>
      <c r="Q175" s="34">
        <f t="shared" si="24"/>
        <v>15232.202000000001</v>
      </c>
      <c r="R175" s="34"/>
      <c r="S175" s="34"/>
      <c r="T175" s="34"/>
      <c r="U175" s="33"/>
      <c r="V175" s="33"/>
      <c r="W175" s="33"/>
      <c r="X175" s="33"/>
      <c r="Y175" s="33"/>
    </row>
    <row r="176" spans="1:25">
      <c r="A176" s="26" t="s">
        <v>14</v>
      </c>
      <c r="B176" s="26"/>
      <c r="C176" s="27">
        <f>+C159</f>
        <v>29204.34</v>
      </c>
      <c r="D176" s="27" t="s">
        <v>16</v>
      </c>
      <c r="E176" s="26">
        <f t="shared" si="20"/>
        <v>-5977.9691630840271</v>
      </c>
      <c r="F176" s="26">
        <f t="shared" si="21"/>
        <v>-5978</v>
      </c>
      <c r="G176" s="26">
        <f t="shared" si="22"/>
        <v>6.605400000262307E-2</v>
      </c>
      <c r="H176" s="26">
        <f>+G176</f>
        <v>6.605400000262307E-2</v>
      </c>
      <c r="I176" s="26"/>
      <c r="J176" s="26"/>
      <c r="K176" s="26"/>
      <c r="L176" s="26"/>
      <c r="M176" s="26"/>
      <c r="N176" s="26"/>
      <c r="O176" s="26"/>
      <c r="P176" s="26"/>
      <c r="Q176" s="28">
        <f t="shared" si="24"/>
        <v>14185.84</v>
      </c>
      <c r="R176" s="28"/>
      <c r="S176" s="28"/>
      <c r="T176" s="28"/>
      <c r="U176" s="26"/>
      <c r="V176" s="26"/>
      <c r="W176" s="26"/>
      <c r="X176" s="26"/>
      <c r="Y176" s="26"/>
    </row>
    <row r="177" spans="1:25">
      <c r="A177" s="55" t="s">
        <v>75</v>
      </c>
      <c r="B177" s="56" t="s">
        <v>36</v>
      </c>
      <c r="C177" s="55">
        <v>30250.743999999999</v>
      </c>
      <c r="D177" s="55" t="s">
        <v>68</v>
      </c>
      <c r="E177" s="39">
        <f t="shared" si="20"/>
        <v>-5489.4616961470892</v>
      </c>
      <c r="F177" s="33">
        <f t="shared" si="21"/>
        <v>-5489.5</v>
      </c>
      <c r="G177" s="33">
        <f t="shared" si="22"/>
        <v>8.2048500000382774E-2</v>
      </c>
      <c r="H177" s="33"/>
      <c r="I177" s="33">
        <f t="shared" ref="I177:I208" si="27">+G177</f>
        <v>8.2048500000382774E-2</v>
      </c>
      <c r="K177" s="33"/>
      <c r="L177" s="33"/>
      <c r="M177" s="33"/>
      <c r="N177" s="33"/>
      <c r="O177" s="33">
        <f t="shared" ref="O177:O185" ca="1" si="28">+C$11+C$12*$F177</f>
        <v>-6.9165055268904693E-2</v>
      </c>
      <c r="P177" s="33"/>
      <c r="Q177" s="34">
        <f t="shared" si="24"/>
        <v>15232.243999999999</v>
      </c>
      <c r="R177" s="34"/>
      <c r="S177" s="34"/>
      <c r="T177" s="34"/>
      <c r="U177" s="33"/>
      <c r="V177" s="33"/>
      <c r="W177" s="33"/>
      <c r="X177" s="33"/>
      <c r="Y177" s="33"/>
    </row>
    <row r="178" spans="1:25">
      <c r="A178" s="55" t="s">
        <v>75</v>
      </c>
      <c r="B178" s="56" t="s">
        <v>31</v>
      </c>
      <c r="C178" s="55">
        <v>30294.512999999999</v>
      </c>
      <c r="D178" s="55" t="s">
        <v>68</v>
      </c>
      <c r="E178" s="39">
        <f t="shared" si="20"/>
        <v>-5469.0283995232585</v>
      </c>
      <c r="F178" s="33">
        <f t="shared" si="21"/>
        <v>-5469</v>
      </c>
      <c r="G178" s="33">
        <f t="shared" si="22"/>
        <v>-6.083299999954761E-2</v>
      </c>
      <c r="H178" s="33"/>
      <c r="I178" s="33">
        <f t="shared" si="27"/>
        <v>-6.083299999954761E-2</v>
      </c>
      <c r="K178" s="33"/>
      <c r="L178" s="33"/>
      <c r="M178" s="33"/>
      <c r="N178" s="33"/>
      <c r="O178" s="33">
        <f t="shared" ca="1" si="28"/>
        <v>-6.8704656842077313E-2</v>
      </c>
      <c r="P178" s="33"/>
      <c r="Q178" s="34">
        <f t="shared" si="24"/>
        <v>15276.012999999999</v>
      </c>
      <c r="R178" s="34"/>
      <c r="S178" s="34"/>
      <c r="T178" s="34"/>
      <c r="U178" s="33"/>
      <c r="V178" s="33"/>
      <c r="W178" s="33"/>
      <c r="X178" s="33"/>
      <c r="Y178" s="33"/>
    </row>
    <row r="179" spans="1:25">
      <c r="A179" s="55" t="s">
        <v>75</v>
      </c>
      <c r="B179" s="56" t="s">
        <v>31</v>
      </c>
      <c r="C179" s="55">
        <v>30296.662</v>
      </c>
      <c r="D179" s="55" t="s">
        <v>68</v>
      </c>
      <c r="E179" s="39">
        <f t="shared" si="20"/>
        <v>-5468.0251516892977</v>
      </c>
      <c r="F179" s="33">
        <f t="shared" si="21"/>
        <v>-5468</v>
      </c>
      <c r="G179" s="33">
        <f t="shared" si="22"/>
        <v>-5.3875999998126645E-2</v>
      </c>
      <c r="H179" s="33"/>
      <c r="I179" s="33">
        <f t="shared" si="27"/>
        <v>-5.3875999998126645E-2</v>
      </c>
      <c r="K179" s="33"/>
      <c r="L179" s="33"/>
      <c r="M179" s="33"/>
      <c r="N179" s="33"/>
      <c r="O179" s="33">
        <f t="shared" ca="1" si="28"/>
        <v>-6.8682198382232065E-2</v>
      </c>
      <c r="P179" s="33"/>
      <c r="Q179" s="34">
        <f t="shared" si="24"/>
        <v>15278.162</v>
      </c>
      <c r="R179" s="34"/>
      <c r="S179" s="34"/>
      <c r="T179" s="34"/>
      <c r="U179" s="33"/>
      <c r="V179" s="33"/>
      <c r="W179" s="33"/>
      <c r="X179" s="33"/>
      <c r="Y179" s="33"/>
    </row>
    <row r="180" spans="1:25">
      <c r="A180" s="55" t="s">
        <v>485</v>
      </c>
      <c r="B180" s="56" t="s">
        <v>31</v>
      </c>
      <c r="C180" s="55">
        <v>30380.399000000001</v>
      </c>
      <c r="D180" s="55" t="s">
        <v>68</v>
      </c>
      <c r="E180" s="39">
        <f t="shared" si="20"/>
        <v>-5428.9330326235267</v>
      </c>
      <c r="F180" s="33">
        <f t="shared" si="21"/>
        <v>-5429</v>
      </c>
      <c r="G180" s="33">
        <f t="shared" si="22"/>
        <v>0.14344700000219746</v>
      </c>
      <c r="H180" s="33"/>
      <c r="I180" s="33">
        <f t="shared" si="27"/>
        <v>0.14344700000219746</v>
      </c>
      <c r="K180" s="33"/>
      <c r="L180" s="33"/>
      <c r="M180" s="33"/>
      <c r="N180" s="33"/>
      <c r="O180" s="33">
        <f t="shared" ca="1" si="28"/>
        <v>-6.7806318448267774E-2</v>
      </c>
      <c r="P180" s="33"/>
      <c r="Q180" s="34">
        <f t="shared" si="24"/>
        <v>15361.899000000001</v>
      </c>
      <c r="R180" s="34"/>
      <c r="S180" s="34"/>
      <c r="T180" s="34"/>
      <c r="U180" s="33"/>
      <c r="V180" s="33"/>
      <c r="W180" s="33"/>
      <c r="X180" s="33"/>
      <c r="Y180" s="33"/>
    </row>
    <row r="181" spans="1:25">
      <c r="A181" s="55" t="s">
        <v>75</v>
      </c>
      <c r="B181" s="56" t="s">
        <v>31</v>
      </c>
      <c r="C181" s="55">
        <v>30384.513999999999</v>
      </c>
      <c r="D181" s="55" t="s">
        <v>68</v>
      </c>
      <c r="E181" s="39">
        <f t="shared" si="20"/>
        <v>-5427.0119694142459</v>
      </c>
      <c r="F181" s="33">
        <f t="shared" si="21"/>
        <v>-5427</v>
      </c>
      <c r="G181" s="33">
        <f t="shared" si="22"/>
        <v>-2.5638999999500811E-2</v>
      </c>
      <c r="H181" s="33"/>
      <c r="I181" s="33">
        <f t="shared" si="27"/>
        <v>-2.5638999999500811E-2</v>
      </c>
      <c r="K181" s="33"/>
      <c r="L181" s="33"/>
      <c r="M181" s="33"/>
      <c r="N181" s="33"/>
      <c r="O181" s="33">
        <f t="shared" ca="1" si="28"/>
        <v>-6.7761401528577292E-2</v>
      </c>
      <c r="P181" s="33"/>
      <c r="Q181" s="34">
        <f t="shared" si="24"/>
        <v>15366.013999999999</v>
      </c>
      <c r="R181" s="34"/>
      <c r="S181" s="34"/>
      <c r="T181" s="34"/>
      <c r="U181" s="33"/>
      <c r="V181" s="33"/>
      <c r="W181" s="33"/>
      <c r="X181" s="33"/>
      <c r="Y181" s="33"/>
    </row>
    <row r="182" spans="1:25">
      <c r="A182" s="55" t="s">
        <v>75</v>
      </c>
      <c r="B182" s="56" t="s">
        <v>36</v>
      </c>
      <c r="C182" s="55">
        <v>30554.795999999998</v>
      </c>
      <c r="D182" s="55" t="s">
        <v>68</v>
      </c>
      <c r="E182" s="39">
        <f t="shared" si="20"/>
        <v>-5347.5168332288376</v>
      </c>
      <c r="F182" s="33">
        <f t="shared" si="21"/>
        <v>-5347.5</v>
      </c>
      <c r="G182" s="33">
        <f t="shared" si="22"/>
        <v>-3.6057499997696141E-2</v>
      </c>
      <c r="H182" s="33"/>
      <c r="I182" s="33">
        <f t="shared" si="27"/>
        <v>-3.6057499997696141E-2</v>
      </c>
      <c r="K182" s="33"/>
      <c r="L182" s="33"/>
      <c r="M182" s="33"/>
      <c r="N182" s="33"/>
      <c r="O182" s="33">
        <f t="shared" ca="1" si="28"/>
        <v>-6.5975953970880824E-2</v>
      </c>
      <c r="P182" s="33"/>
      <c r="Q182" s="34">
        <f t="shared" si="24"/>
        <v>15536.295999999998</v>
      </c>
      <c r="R182" s="34"/>
      <c r="S182" s="34"/>
      <c r="T182" s="34"/>
      <c r="U182" s="33"/>
      <c r="V182" s="33"/>
      <c r="W182" s="33"/>
      <c r="X182" s="33"/>
      <c r="Y182" s="33"/>
    </row>
    <row r="183" spans="1:25">
      <c r="A183" s="55" t="s">
        <v>98</v>
      </c>
      <c r="B183" s="56" t="s">
        <v>31</v>
      </c>
      <c r="C183" s="55">
        <v>30594.43</v>
      </c>
      <c r="D183" s="55" t="s">
        <v>68</v>
      </c>
      <c r="E183" s="39">
        <f t="shared" si="20"/>
        <v>-5329.0139366950143</v>
      </c>
      <c r="F183" s="33">
        <f t="shared" si="21"/>
        <v>-5329</v>
      </c>
      <c r="G183" s="33">
        <f t="shared" si="22"/>
        <v>-2.9853000000002794E-2</v>
      </c>
      <c r="H183" s="33"/>
      <c r="I183" s="33">
        <f t="shared" si="27"/>
        <v>-2.9853000000002794E-2</v>
      </c>
      <c r="K183" s="33"/>
      <c r="L183" s="33"/>
      <c r="M183" s="33"/>
      <c r="N183" s="33"/>
      <c r="O183" s="33">
        <f t="shared" ca="1" si="28"/>
        <v>-6.5560472463743913E-2</v>
      </c>
      <c r="P183" s="33"/>
      <c r="Q183" s="34">
        <f t="shared" si="24"/>
        <v>15575.93</v>
      </c>
      <c r="R183" s="34"/>
      <c r="S183" s="34"/>
      <c r="T183" s="34"/>
      <c r="U183" s="33"/>
      <c r="V183" s="33"/>
      <c r="W183" s="33"/>
      <c r="X183" s="33"/>
      <c r="Y183" s="33"/>
    </row>
    <row r="184" spans="1:25">
      <c r="A184" s="55" t="s">
        <v>75</v>
      </c>
      <c r="B184" s="56" t="s">
        <v>31</v>
      </c>
      <c r="C184" s="55">
        <v>30598.798999999999</v>
      </c>
      <c r="D184" s="55" t="s">
        <v>68</v>
      </c>
      <c r="E184" s="39">
        <f t="shared" si="20"/>
        <v>-5326.9742951005182</v>
      </c>
      <c r="F184" s="33">
        <f t="shared" si="21"/>
        <v>-5327</v>
      </c>
      <c r="G184" s="33">
        <f t="shared" si="22"/>
        <v>5.5060999999113847E-2</v>
      </c>
      <c r="H184" s="33"/>
      <c r="I184" s="33">
        <f t="shared" si="27"/>
        <v>5.5060999999113847E-2</v>
      </c>
      <c r="K184" s="33"/>
      <c r="L184" s="33"/>
      <c r="M184" s="33"/>
      <c r="N184" s="33"/>
      <c r="O184" s="33">
        <f t="shared" ca="1" si="28"/>
        <v>-6.5515555544053444E-2</v>
      </c>
      <c r="P184" s="33"/>
      <c r="Q184" s="34">
        <f t="shared" si="24"/>
        <v>15580.298999999999</v>
      </c>
      <c r="R184" s="34"/>
      <c r="S184" s="34"/>
      <c r="T184" s="34"/>
      <c r="U184" s="33"/>
      <c r="V184" s="33"/>
      <c r="W184" s="33"/>
      <c r="X184" s="33"/>
      <c r="Y184" s="33"/>
    </row>
    <row r="185" spans="1:25">
      <c r="A185" s="55" t="s">
        <v>75</v>
      </c>
      <c r="B185" s="56" t="s">
        <v>31</v>
      </c>
      <c r="C185" s="55">
        <v>30699.49</v>
      </c>
      <c r="D185" s="55" t="s">
        <v>68</v>
      </c>
      <c r="E185" s="39">
        <f t="shared" si="20"/>
        <v>-5279.9673022436973</v>
      </c>
      <c r="F185" s="33">
        <f t="shared" si="21"/>
        <v>-5280</v>
      </c>
      <c r="G185" s="33">
        <f t="shared" si="22"/>
        <v>7.0040000002336456E-2</v>
      </c>
      <c r="H185" s="33"/>
      <c r="I185" s="33">
        <f t="shared" si="27"/>
        <v>7.0040000002336456E-2</v>
      </c>
      <c r="K185" s="33"/>
      <c r="L185" s="33"/>
      <c r="M185" s="33"/>
      <c r="N185" s="33"/>
      <c r="O185" s="33">
        <f t="shared" ca="1" si="28"/>
        <v>-6.4460007931327237E-2</v>
      </c>
      <c r="P185" s="33"/>
      <c r="Q185" s="34">
        <f t="shared" si="24"/>
        <v>15680.990000000002</v>
      </c>
      <c r="R185" s="34"/>
      <c r="S185" s="34"/>
      <c r="T185" s="34"/>
      <c r="U185" s="33"/>
      <c r="V185" s="33"/>
      <c r="W185" s="33"/>
      <c r="X185" s="33"/>
      <c r="Y185" s="33"/>
    </row>
    <row r="186" spans="1:25">
      <c r="A186" s="26" t="s">
        <v>32</v>
      </c>
      <c r="B186" s="26"/>
      <c r="C186" s="27">
        <v>30712.273000000001</v>
      </c>
      <c r="D186" s="27">
        <v>1.7999999999999999E-2</v>
      </c>
      <c r="E186" s="26">
        <f t="shared" si="20"/>
        <v>-5273.9996349279627</v>
      </c>
      <c r="F186" s="26">
        <f t="shared" si="21"/>
        <v>-5274</v>
      </c>
      <c r="G186" s="26">
        <f t="shared" si="22"/>
        <v>7.8200000280048698E-4</v>
      </c>
      <c r="H186" s="26"/>
      <c r="I186" s="26">
        <f t="shared" si="27"/>
        <v>7.8200000280048698E-4</v>
      </c>
      <c r="J186" s="26"/>
      <c r="K186" s="26"/>
      <c r="L186" s="26"/>
      <c r="M186" s="26"/>
      <c r="N186" s="26"/>
      <c r="O186" s="26"/>
      <c r="P186" s="26"/>
      <c r="Q186" s="28">
        <f t="shared" si="24"/>
        <v>15693.773000000001</v>
      </c>
      <c r="R186" s="28"/>
      <c r="S186" s="28"/>
      <c r="T186" s="28"/>
      <c r="U186" s="26"/>
      <c r="V186" s="26"/>
      <c r="W186" s="26"/>
      <c r="X186" s="26"/>
      <c r="Y186" s="26"/>
    </row>
    <row r="187" spans="1:25">
      <c r="A187" s="55" t="s">
        <v>75</v>
      </c>
      <c r="B187" s="56" t="s">
        <v>36</v>
      </c>
      <c r="C187" s="55">
        <v>30899.778999999999</v>
      </c>
      <c r="D187" s="55" t="s">
        <v>68</v>
      </c>
      <c r="E187" s="39">
        <f t="shared" si="20"/>
        <v>-5186.4635770617115</v>
      </c>
      <c r="F187" s="33">
        <f t="shared" si="21"/>
        <v>-5186.5</v>
      </c>
      <c r="G187" s="33">
        <f t="shared" si="22"/>
        <v>7.8019500000664266E-2</v>
      </c>
      <c r="H187" s="33"/>
      <c r="I187" s="33">
        <f t="shared" si="27"/>
        <v>7.8019500000664266E-2</v>
      </c>
      <c r="K187" s="33"/>
      <c r="L187" s="33"/>
      <c r="M187" s="33"/>
      <c r="N187" s="33"/>
      <c r="O187" s="33">
        <f t="shared" ref="O187:O199" ca="1" si="29">+C$11+C$12*$F187</f>
        <v>-6.2360141935797433E-2</v>
      </c>
      <c r="P187" s="33"/>
      <c r="Q187" s="34">
        <f t="shared" si="24"/>
        <v>15881.278999999999</v>
      </c>
      <c r="R187" s="34"/>
      <c r="S187" s="34"/>
      <c r="T187" s="34"/>
      <c r="U187" s="33"/>
      <c r="V187" s="33"/>
      <c r="W187" s="33"/>
      <c r="X187" s="33"/>
      <c r="Y187" s="33"/>
    </row>
    <row r="188" spans="1:25">
      <c r="A188" s="55" t="s">
        <v>485</v>
      </c>
      <c r="B188" s="56" t="s">
        <v>31</v>
      </c>
      <c r="C188" s="55">
        <v>31031.411</v>
      </c>
      <c r="D188" s="55" t="s">
        <v>68</v>
      </c>
      <c r="E188" s="39">
        <f t="shared" si="20"/>
        <v>-5125.0119628784287</v>
      </c>
      <c r="F188" s="33">
        <f t="shared" si="21"/>
        <v>-5125</v>
      </c>
      <c r="G188" s="33">
        <f t="shared" si="22"/>
        <v>-2.5624999998399289E-2</v>
      </c>
      <c r="H188" s="33"/>
      <c r="I188" s="33">
        <f t="shared" si="27"/>
        <v>-2.5624999998399289E-2</v>
      </c>
      <c r="K188" s="33"/>
      <c r="L188" s="33"/>
      <c r="M188" s="33"/>
      <c r="N188" s="33"/>
      <c r="O188" s="33">
        <f t="shared" ca="1" si="29"/>
        <v>-6.0978946655315266E-2</v>
      </c>
      <c r="P188" s="33"/>
      <c r="Q188" s="34">
        <f t="shared" si="24"/>
        <v>16012.911</v>
      </c>
      <c r="R188" s="34"/>
      <c r="S188" s="34"/>
      <c r="T188" s="34"/>
      <c r="U188" s="33"/>
      <c r="V188" s="33"/>
      <c r="W188" s="33"/>
      <c r="X188" s="33"/>
      <c r="Y188" s="33"/>
    </row>
    <row r="189" spans="1:25">
      <c r="A189" s="55" t="s">
        <v>75</v>
      </c>
      <c r="B189" s="56" t="s">
        <v>31</v>
      </c>
      <c r="C189" s="55">
        <v>31048.557000000001</v>
      </c>
      <c r="D189" s="55" t="s">
        <v>68</v>
      </c>
      <c r="E189" s="39">
        <f t="shared" si="20"/>
        <v>-5117.0074550324143</v>
      </c>
      <c r="F189" s="33">
        <f t="shared" si="21"/>
        <v>-5117</v>
      </c>
      <c r="G189" s="33">
        <f t="shared" si="22"/>
        <v>-1.5969000000040978E-2</v>
      </c>
      <c r="H189" s="33"/>
      <c r="I189" s="33">
        <f t="shared" si="27"/>
        <v>-1.5969000000040978E-2</v>
      </c>
      <c r="K189" s="33"/>
      <c r="L189" s="33"/>
      <c r="M189" s="33"/>
      <c r="N189" s="33"/>
      <c r="O189" s="33">
        <f t="shared" ca="1" si="29"/>
        <v>-6.079927897655335E-2</v>
      </c>
      <c r="P189" s="33"/>
      <c r="Q189" s="34">
        <f t="shared" si="24"/>
        <v>16030.057000000001</v>
      </c>
      <c r="R189" s="34"/>
      <c r="S189" s="34"/>
      <c r="T189" s="34"/>
      <c r="U189" s="33"/>
      <c r="V189" s="33"/>
      <c r="W189" s="33"/>
      <c r="X189" s="33"/>
      <c r="Y189" s="33"/>
    </row>
    <row r="190" spans="1:25">
      <c r="A190" s="55" t="s">
        <v>485</v>
      </c>
      <c r="B190" s="56" t="s">
        <v>31</v>
      </c>
      <c r="C190" s="55">
        <v>31074.255000000001</v>
      </c>
      <c r="D190" s="55" t="s">
        <v>68</v>
      </c>
      <c r="E190" s="39">
        <f t="shared" si="20"/>
        <v>-5105.010496988155</v>
      </c>
      <c r="F190" s="33">
        <f t="shared" si="21"/>
        <v>-5105</v>
      </c>
      <c r="G190" s="33">
        <f t="shared" si="22"/>
        <v>-2.2484999997686828E-2</v>
      </c>
      <c r="H190" s="33"/>
      <c r="I190" s="33">
        <f t="shared" si="27"/>
        <v>-2.2484999997686828E-2</v>
      </c>
      <c r="K190" s="33"/>
      <c r="L190" s="33"/>
      <c r="M190" s="33"/>
      <c r="N190" s="33"/>
      <c r="O190" s="33">
        <f t="shared" ca="1" si="29"/>
        <v>-6.0529777458410497E-2</v>
      </c>
      <c r="P190" s="33"/>
      <c r="Q190" s="34">
        <f t="shared" si="24"/>
        <v>16055.755000000001</v>
      </c>
      <c r="R190" s="34"/>
      <c r="S190" s="34"/>
      <c r="T190" s="34"/>
    </row>
    <row r="191" spans="1:25">
      <c r="A191" s="55" t="s">
        <v>75</v>
      </c>
      <c r="B191" s="56" t="s">
        <v>36</v>
      </c>
      <c r="C191" s="55">
        <v>31323.768</v>
      </c>
      <c r="D191" s="55" t="s">
        <v>68</v>
      </c>
      <c r="E191" s="39">
        <f t="shared" si="20"/>
        <v>-4988.5268409644432</v>
      </c>
      <c r="F191" s="33">
        <f t="shared" si="21"/>
        <v>-4988.5</v>
      </c>
      <c r="G191" s="33">
        <f t="shared" si="22"/>
        <v>-5.7494500000757398E-2</v>
      </c>
      <c r="H191" s="33"/>
      <c r="I191" s="33">
        <f t="shared" si="27"/>
        <v>-5.7494500000757398E-2</v>
      </c>
      <c r="K191" s="33"/>
      <c r="L191" s="33"/>
      <c r="M191" s="33"/>
      <c r="N191" s="33"/>
      <c r="O191" s="33">
        <f t="shared" ca="1" si="29"/>
        <v>-5.7913366886440207E-2</v>
      </c>
      <c r="P191" s="33"/>
      <c r="Q191" s="34">
        <f t="shared" si="24"/>
        <v>16305.268</v>
      </c>
      <c r="R191" s="34"/>
      <c r="S191" s="34"/>
      <c r="T191" s="34"/>
    </row>
    <row r="192" spans="1:25">
      <c r="A192" s="55" t="s">
        <v>75</v>
      </c>
      <c r="B192" s="56" t="s">
        <v>31</v>
      </c>
      <c r="C192" s="55">
        <v>31701.760999999999</v>
      </c>
      <c r="D192" s="55" t="s">
        <v>68</v>
      </c>
      <c r="E192" s="39">
        <f t="shared" si="20"/>
        <v>-4812.0630631597969</v>
      </c>
      <c r="F192" s="33">
        <f t="shared" si="21"/>
        <v>-4812</v>
      </c>
      <c r="G192" s="33">
        <f t="shared" si="22"/>
        <v>-0.13508400000137044</v>
      </c>
      <c r="H192" s="33"/>
      <c r="I192" s="33">
        <f t="shared" si="27"/>
        <v>-0.13508400000137044</v>
      </c>
      <c r="K192" s="33"/>
      <c r="L192" s="33"/>
      <c r="M192" s="33"/>
      <c r="N192" s="33"/>
      <c r="O192" s="33">
        <f t="shared" ca="1" si="29"/>
        <v>-5.3949448723755608E-2</v>
      </c>
      <c r="P192" s="33"/>
      <c r="Q192" s="34">
        <f t="shared" si="24"/>
        <v>16683.260999999999</v>
      </c>
      <c r="R192" s="34"/>
      <c r="S192" s="34"/>
      <c r="T192" s="34"/>
    </row>
    <row r="193" spans="1:25">
      <c r="A193" s="55" t="s">
        <v>485</v>
      </c>
      <c r="B193" s="56" t="s">
        <v>31</v>
      </c>
      <c r="C193" s="55">
        <v>31710.468000000001</v>
      </c>
      <c r="D193" s="55" t="s">
        <v>68</v>
      </c>
      <c r="E193" s="39">
        <f t="shared" si="20"/>
        <v>-4807.998252135927</v>
      </c>
      <c r="F193" s="33">
        <f t="shared" si="21"/>
        <v>-4808</v>
      </c>
      <c r="G193" s="33">
        <f t="shared" si="22"/>
        <v>3.7440000014612451E-3</v>
      </c>
      <c r="H193" s="33"/>
      <c r="I193" s="33">
        <f t="shared" si="27"/>
        <v>3.7440000014612451E-3</v>
      </c>
      <c r="K193" s="33"/>
      <c r="L193" s="33"/>
      <c r="M193" s="33"/>
      <c r="N193" s="33"/>
      <c r="O193" s="33">
        <f t="shared" ca="1" si="29"/>
        <v>-5.3859614884374657E-2</v>
      </c>
      <c r="P193" s="33"/>
      <c r="Q193" s="34">
        <f t="shared" si="24"/>
        <v>16691.968000000001</v>
      </c>
      <c r="R193" s="34"/>
      <c r="S193" s="34"/>
      <c r="T193" s="34"/>
    </row>
    <row r="194" spans="1:25">
      <c r="A194" s="55" t="s">
        <v>75</v>
      </c>
      <c r="B194" s="56" t="s">
        <v>31</v>
      </c>
      <c r="C194" s="55">
        <v>31802.491000000002</v>
      </c>
      <c r="D194" s="55" t="s">
        <v>68</v>
      </c>
      <c r="E194" s="39">
        <f t="shared" si="20"/>
        <v>-4765.0378633855607</v>
      </c>
      <c r="F194" s="33">
        <f t="shared" si="21"/>
        <v>-4765</v>
      </c>
      <c r="G194" s="33">
        <f t="shared" si="22"/>
        <v>-8.1104999997478444E-2</v>
      </c>
      <c r="H194" s="33"/>
      <c r="I194" s="33">
        <f t="shared" si="27"/>
        <v>-8.1104999997478444E-2</v>
      </c>
      <c r="K194" s="33"/>
      <c r="L194" s="33"/>
      <c r="M194" s="33"/>
      <c r="N194" s="33"/>
      <c r="O194" s="33">
        <f t="shared" ca="1" si="29"/>
        <v>-5.2893901111029401E-2</v>
      </c>
      <c r="P194" s="33"/>
      <c r="Q194" s="34">
        <f t="shared" si="24"/>
        <v>16783.991000000002</v>
      </c>
      <c r="R194" s="34"/>
      <c r="S194" s="34"/>
      <c r="T194" s="34"/>
    </row>
    <row r="195" spans="1:25">
      <c r="A195" s="55" t="s">
        <v>523</v>
      </c>
      <c r="B195" s="56" t="s">
        <v>31</v>
      </c>
      <c r="C195" s="55">
        <v>31819.710999999999</v>
      </c>
      <c r="D195" s="55" t="s">
        <v>68</v>
      </c>
      <c r="E195" s="39">
        <f t="shared" si="20"/>
        <v>-4756.9988090808629</v>
      </c>
      <c r="F195" s="33">
        <f t="shared" si="21"/>
        <v>-4757</v>
      </c>
      <c r="G195" s="33">
        <f t="shared" si="22"/>
        <v>2.551000001403736E-3</v>
      </c>
      <c r="H195" s="33"/>
      <c r="I195" s="33">
        <f t="shared" si="27"/>
        <v>2.551000001403736E-3</v>
      </c>
      <c r="K195" s="33"/>
      <c r="L195" s="33"/>
      <c r="M195" s="33"/>
      <c r="N195" s="33"/>
      <c r="O195" s="33">
        <f t="shared" ca="1" si="29"/>
        <v>-5.2714233432267499E-2</v>
      </c>
      <c r="P195" s="33"/>
      <c r="Q195" s="34">
        <f t="shared" si="24"/>
        <v>16801.210999999999</v>
      </c>
      <c r="R195" s="34"/>
      <c r="S195" s="34"/>
      <c r="T195" s="34"/>
    </row>
    <row r="196" spans="1:25">
      <c r="A196" s="55" t="s">
        <v>75</v>
      </c>
      <c r="B196" s="56" t="s">
        <v>31</v>
      </c>
      <c r="C196" s="55">
        <v>32078.782999999999</v>
      </c>
      <c r="D196" s="55" t="s">
        <v>68</v>
      </c>
      <c r="E196" s="39">
        <f t="shared" si="20"/>
        <v>-4636.0525909143744</v>
      </c>
      <c r="F196" s="33">
        <f t="shared" si="21"/>
        <v>-4636</v>
      </c>
      <c r="G196" s="33">
        <f t="shared" si="22"/>
        <v>-0.11265199999979814</v>
      </c>
      <c r="H196" s="33"/>
      <c r="I196" s="33">
        <f t="shared" si="27"/>
        <v>-0.11265199999979814</v>
      </c>
      <c r="K196" s="33"/>
      <c r="L196" s="33"/>
      <c r="M196" s="33"/>
      <c r="N196" s="33"/>
      <c r="O196" s="33">
        <f t="shared" ca="1" si="29"/>
        <v>-4.9996759790993633E-2</v>
      </c>
      <c r="P196" s="33"/>
      <c r="Q196" s="34">
        <f t="shared" si="24"/>
        <v>17060.282999999999</v>
      </c>
      <c r="R196" s="34"/>
      <c r="S196" s="34"/>
      <c r="T196" s="34"/>
    </row>
    <row r="197" spans="1:25">
      <c r="A197" s="55" t="s">
        <v>75</v>
      </c>
      <c r="B197" s="56" t="s">
        <v>31</v>
      </c>
      <c r="C197" s="55">
        <v>32104.576000000001</v>
      </c>
      <c r="D197" s="55" t="s">
        <v>68</v>
      </c>
      <c r="E197" s="39">
        <f t="shared" si="20"/>
        <v>-4624.011282686668</v>
      </c>
      <c r="F197" s="33">
        <f t="shared" si="21"/>
        <v>-4624</v>
      </c>
      <c r="G197" s="33">
        <f t="shared" si="22"/>
        <v>-2.4167999996279832E-2</v>
      </c>
      <c r="H197" s="33"/>
      <c r="I197" s="33">
        <f t="shared" si="27"/>
        <v>-2.4167999996279832E-2</v>
      </c>
      <c r="K197" s="33"/>
      <c r="L197" s="33"/>
      <c r="M197" s="33"/>
      <c r="N197" s="33"/>
      <c r="O197" s="33">
        <f t="shared" ca="1" si="29"/>
        <v>-4.9727258272850766E-2</v>
      </c>
      <c r="P197" s="33"/>
      <c r="Q197" s="34">
        <f t="shared" si="24"/>
        <v>17086.076000000001</v>
      </c>
      <c r="R197" s="34"/>
      <c r="S197" s="34"/>
      <c r="T197" s="34"/>
    </row>
    <row r="198" spans="1:25">
      <c r="A198" s="55" t="s">
        <v>75</v>
      </c>
      <c r="B198" s="56" t="s">
        <v>31</v>
      </c>
      <c r="C198" s="55">
        <v>32104.59</v>
      </c>
      <c r="D198" s="55" t="s">
        <v>68</v>
      </c>
      <c r="E198" s="39">
        <f t="shared" si="20"/>
        <v>-4624.0047468701605</v>
      </c>
      <c r="F198" s="33">
        <f t="shared" si="21"/>
        <v>-4624</v>
      </c>
      <c r="G198" s="33">
        <f t="shared" si="22"/>
        <v>-1.0167999997065635E-2</v>
      </c>
      <c r="H198" s="33"/>
      <c r="I198" s="33">
        <f t="shared" si="27"/>
        <v>-1.0167999997065635E-2</v>
      </c>
      <c r="K198" s="33"/>
      <c r="L198" s="33"/>
      <c r="M198" s="33"/>
      <c r="N198" s="33"/>
      <c r="O198" s="33">
        <f t="shared" ca="1" si="29"/>
        <v>-4.9727258272850766E-2</v>
      </c>
      <c r="P198" s="33"/>
      <c r="Q198" s="34">
        <f t="shared" si="24"/>
        <v>17086.09</v>
      </c>
      <c r="R198" s="34"/>
      <c r="S198" s="34"/>
      <c r="T198" s="34"/>
    </row>
    <row r="199" spans="1:25">
      <c r="A199" s="55" t="s">
        <v>75</v>
      </c>
      <c r="B199" s="56" t="s">
        <v>31</v>
      </c>
      <c r="C199" s="55">
        <v>32421.669000000002</v>
      </c>
      <c r="D199" s="55" t="s">
        <v>68</v>
      </c>
      <c r="E199" s="39">
        <f t="shared" si="20"/>
        <v>-4475.9783066913205</v>
      </c>
      <c r="F199" s="33">
        <f t="shared" si="21"/>
        <v>-4476</v>
      </c>
      <c r="G199" s="33">
        <f t="shared" si="22"/>
        <v>4.6468000000459142E-2</v>
      </c>
      <c r="H199" s="33"/>
      <c r="I199" s="33">
        <f t="shared" si="27"/>
        <v>4.6468000000459142E-2</v>
      </c>
      <c r="K199" s="33"/>
      <c r="L199" s="33"/>
      <c r="M199" s="33"/>
      <c r="N199" s="33"/>
      <c r="O199" s="33">
        <f t="shared" ca="1" si="29"/>
        <v>-4.6403406215755477E-2</v>
      </c>
      <c r="P199" s="33"/>
      <c r="Q199" s="34">
        <f t="shared" si="24"/>
        <v>17403.169000000002</v>
      </c>
      <c r="R199" s="34"/>
      <c r="S199" s="34"/>
      <c r="T199" s="34"/>
    </row>
    <row r="200" spans="1:25">
      <c r="A200" s="26" t="s">
        <v>32</v>
      </c>
      <c r="B200" s="26"/>
      <c r="C200" s="27">
        <v>32466.603999999999</v>
      </c>
      <c r="D200" s="27">
        <v>2.1999999999999999E-2</v>
      </c>
      <c r="E200" s="26">
        <f t="shared" si="20"/>
        <v>-4455.0006699211917</v>
      </c>
      <c r="F200" s="26">
        <f t="shared" si="21"/>
        <v>-4455</v>
      </c>
      <c r="G200" s="26">
        <f t="shared" si="22"/>
        <v>-1.4349999983096495E-3</v>
      </c>
      <c r="H200" s="26"/>
      <c r="I200" s="26">
        <f t="shared" si="27"/>
        <v>-1.4349999983096495E-3</v>
      </c>
      <c r="J200" s="26"/>
      <c r="K200" s="26"/>
      <c r="L200" s="26"/>
      <c r="M200" s="26"/>
      <c r="N200" s="26"/>
      <c r="O200" s="26"/>
      <c r="P200" s="26"/>
      <c r="Q200" s="28">
        <f t="shared" si="24"/>
        <v>17448.103999999999</v>
      </c>
      <c r="R200" s="28"/>
      <c r="S200" s="28"/>
      <c r="T200" s="28"/>
      <c r="U200" s="26"/>
      <c r="V200" s="26"/>
      <c r="W200" s="26"/>
      <c r="X200" s="26"/>
      <c r="Y200" s="26"/>
    </row>
    <row r="201" spans="1:25">
      <c r="A201" s="55" t="s">
        <v>75</v>
      </c>
      <c r="B201" s="56" t="s">
        <v>36</v>
      </c>
      <c r="C201" s="55">
        <v>32827.669000000002</v>
      </c>
      <c r="D201" s="55" t="s">
        <v>68</v>
      </c>
      <c r="E201" s="39">
        <f t="shared" si="20"/>
        <v>-4286.439627962649</v>
      </c>
      <c r="F201" s="33">
        <f t="shared" si="21"/>
        <v>-4286.5</v>
      </c>
      <c r="G201" s="33">
        <f t="shared" si="22"/>
        <v>0.1293195000034757</v>
      </c>
      <c r="H201" s="33"/>
      <c r="I201" s="33">
        <f t="shared" si="27"/>
        <v>0.1293195000034757</v>
      </c>
      <c r="K201" s="33"/>
      <c r="L201" s="33"/>
      <c r="M201" s="33"/>
      <c r="N201" s="33"/>
      <c r="O201" s="33">
        <f t="shared" ref="O201:O212" ca="1" si="30">+C$11+C$12*$F201</f>
        <v>-4.2147528075082777E-2</v>
      </c>
      <c r="P201" s="33"/>
      <c r="Q201" s="34">
        <f t="shared" si="24"/>
        <v>17809.169000000002</v>
      </c>
      <c r="R201" s="34"/>
      <c r="S201" s="34"/>
      <c r="T201" s="34"/>
    </row>
    <row r="202" spans="1:25">
      <c r="A202" s="55" t="s">
        <v>75</v>
      </c>
      <c r="B202" s="56" t="s">
        <v>36</v>
      </c>
      <c r="C202" s="55">
        <v>32857.567000000003</v>
      </c>
      <c r="D202" s="55" t="s">
        <v>68</v>
      </c>
      <c r="E202" s="39">
        <f t="shared" si="20"/>
        <v>-4272.4819249660231</v>
      </c>
      <c r="F202" s="33">
        <f t="shared" si="21"/>
        <v>-4272.5</v>
      </c>
      <c r="G202" s="33">
        <f t="shared" si="22"/>
        <v>3.8717499999620486E-2</v>
      </c>
      <c r="H202" s="33"/>
      <c r="I202" s="33">
        <f t="shared" si="27"/>
        <v>3.8717499999620486E-2</v>
      </c>
      <c r="K202" s="33"/>
      <c r="L202" s="33"/>
      <c r="M202" s="33"/>
      <c r="N202" s="33"/>
      <c r="O202" s="33">
        <f t="shared" ca="1" si="30"/>
        <v>-4.1833109637249441E-2</v>
      </c>
      <c r="P202" s="33"/>
      <c r="Q202" s="34">
        <f t="shared" si="24"/>
        <v>17839.067000000003</v>
      </c>
      <c r="R202" s="34"/>
      <c r="S202" s="34"/>
      <c r="T202" s="34"/>
    </row>
    <row r="203" spans="1:25">
      <c r="A203" s="55" t="s">
        <v>98</v>
      </c>
      <c r="B203" s="56" t="s">
        <v>36</v>
      </c>
      <c r="C203" s="55">
        <v>33033.25</v>
      </c>
      <c r="D203" s="55" t="s">
        <v>68</v>
      </c>
      <c r="E203" s="39">
        <f t="shared" si="20"/>
        <v>-4190.4653641406821</v>
      </c>
      <c r="F203" s="33">
        <f t="shared" si="21"/>
        <v>-4190.5</v>
      </c>
      <c r="G203" s="33">
        <f t="shared" si="22"/>
        <v>7.4191500003507826E-2</v>
      </c>
      <c r="H203" s="33"/>
      <c r="I203" s="33">
        <f t="shared" si="27"/>
        <v>7.4191500003507826E-2</v>
      </c>
      <c r="K203" s="33"/>
      <c r="L203" s="33"/>
      <c r="M203" s="33"/>
      <c r="N203" s="33"/>
      <c r="O203" s="33">
        <f t="shared" ca="1" si="30"/>
        <v>-3.999151592993988E-2</v>
      </c>
      <c r="P203" s="33"/>
      <c r="Q203" s="34">
        <f t="shared" si="24"/>
        <v>18014.75</v>
      </c>
      <c r="R203" s="34"/>
      <c r="S203" s="34"/>
      <c r="T203" s="34"/>
    </row>
    <row r="204" spans="1:25">
      <c r="A204" s="55" t="s">
        <v>98</v>
      </c>
      <c r="B204" s="56" t="s">
        <v>36</v>
      </c>
      <c r="C204" s="55">
        <v>33067.4</v>
      </c>
      <c r="D204" s="55" t="s">
        <v>68</v>
      </c>
      <c r="E204" s="39">
        <f t="shared" si="20"/>
        <v>-4174.5226403018041</v>
      </c>
      <c r="F204" s="33">
        <f t="shared" si="21"/>
        <v>-4174.5</v>
      </c>
      <c r="G204" s="33">
        <f t="shared" si="22"/>
        <v>-4.8496499999600928E-2</v>
      </c>
      <c r="H204" s="33"/>
      <c r="I204" s="33">
        <f t="shared" si="27"/>
        <v>-4.8496499999600928E-2</v>
      </c>
      <c r="K204" s="33"/>
      <c r="L204" s="33"/>
      <c r="M204" s="33"/>
      <c r="N204" s="33"/>
      <c r="O204" s="33">
        <f t="shared" ca="1" si="30"/>
        <v>-3.9632180572416062E-2</v>
      </c>
      <c r="P204" s="33"/>
      <c r="Q204" s="34">
        <f t="shared" si="24"/>
        <v>18048.900000000001</v>
      </c>
      <c r="R204" s="34"/>
      <c r="S204" s="34"/>
      <c r="T204" s="34"/>
    </row>
    <row r="205" spans="1:25">
      <c r="A205" s="55" t="s">
        <v>98</v>
      </c>
      <c r="B205" s="56" t="s">
        <v>31</v>
      </c>
      <c r="C205" s="55">
        <v>33098.519999999997</v>
      </c>
      <c r="D205" s="55" t="s">
        <v>68</v>
      </c>
      <c r="E205" s="39">
        <f t="shared" si="20"/>
        <v>-4159.9944538928503</v>
      </c>
      <c r="F205" s="33">
        <f t="shared" si="21"/>
        <v>-4160</v>
      </c>
      <c r="G205" s="33">
        <f t="shared" si="22"/>
        <v>1.1879999998200219E-2</v>
      </c>
      <c r="H205" s="33"/>
      <c r="I205" s="33">
        <f t="shared" si="27"/>
        <v>1.1879999998200219E-2</v>
      </c>
      <c r="K205" s="33"/>
      <c r="L205" s="33"/>
      <c r="M205" s="33"/>
      <c r="N205" s="33"/>
      <c r="O205" s="33">
        <f t="shared" ca="1" si="30"/>
        <v>-3.9306532904660102E-2</v>
      </c>
      <c r="P205" s="33"/>
      <c r="Q205" s="34">
        <f t="shared" si="24"/>
        <v>18080.019999999997</v>
      </c>
      <c r="R205" s="34"/>
      <c r="S205" s="34"/>
      <c r="T205" s="34"/>
    </row>
    <row r="206" spans="1:25">
      <c r="A206" s="55" t="s">
        <v>75</v>
      </c>
      <c r="B206" s="56" t="s">
        <v>36</v>
      </c>
      <c r="C206" s="55">
        <v>33247.462</v>
      </c>
      <c r="D206" s="55" t="s">
        <v>68</v>
      </c>
      <c r="E206" s="39">
        <f t="shared" si="20"/>
        <v>-4090.4617694416029</v>
      </c>
      <c r="F206" s="33">
        <f t="shared" si="21"/>
        <v>-4090.5</v>
      </c>
      <c r="G206" s="33">
        <f t="shared" si="22"/>
        <v>8.1891499998164363E-2</v>
      </c>
      <c r="H206" s="33"/>
      <c r="I206" s="33">
        <f t="shared" si="27"/>
        <v>8.1891499998164363E-2</v>
      </c>
      <c r="K206" s="33"/>
      <c r="L206" s="33"/>
      <c r="M206" s="33"/>
      <c r="N206" s="33"/>
      <c r="O206" s="33">
        <f t="shared" ca="1" si="30"/>
        <v>-3.7745669945416033E-2</v>
      </c>
      <c r="P206" s="33"/>
      <c r="Q206" s="34">
        <f t="shared" si="24"/>
        <v>18228.962</v>
      </c>
      <c r="R206" s="34"/>
      <c r="S206" s="34"/>
      <c r="T206" s="34"/>
    </row>
    <row r="207" spans="1:25">
      <c r="A207" s="55" t="s">
        <v>75</v>
      </c>
      <c r="B207" s="56" t="s">
        <v>31</v>
      </c>
      <c r="C207" s="55">
        <v>33509.809000000001</v>
      </c>
      <c r="D207" s="55" t="s">
        <v>68</v>
      </c>
      <c r="E207" s="39">
        <f t="shared" si="20"/>
        <v>-3967.9866370563045</v>
      </c>
      <c r="F207" s="33">
        <f t="shared" si="21"/>
        <v>-3968</v>
      </c>
      <c r="G207" s="33">
        <f t="shared" si="22"/>
        <v>2.8624000005947892E-2</v>
      </c>
      <c r="H207" s="33"/>
      <c r="I207" s="33">
        <f t="shared" si="27"/>
        <v>2.8624000005947892E-2</v>
      </c>
      <c r="K207" s="33"/>
      <c r="L207" s="33"/>
      <c r="M207" s="33"/>
      <c r="N207" s="33"/>
      <c r="O207" s="33">
        <f t="shared" ca="1" si="30"/>
        <v>-3.4994508614374309E-2</v>
      </c>
      <c r="P207" s="33"/>
      <c r="Q207" s="34">
        <f t="shared" si="24"/>
        <v>18491.309000000001</v>
      </c>
      <c r="R207" s="34"/>
      <c r="S207" s="34"/>
      <c r="T207" s="34"/>
    </row>
    <row r="208" spans="1:25">
      <c r="A208" s="55" t="s">
        <v>485</v>
      </c>
      <c r="B208" s="56" t="s">
        <v>31</v>
      </c>
      <c r="C208" s="55">
        <v>33653.298999999999</v>
      </c>
      <c r="D208" s="55" t="s">
        <v>68</v>
      </c>
      <c r="E208" s="39">
        <f t="shared" si="20"/>
        <v>-3900.9991862908446</v>
      </c>
      <c r="F208" s="33">
        <f t="shared" si="21"/>
        <v>-3901</v>
      </c>
      <c r="G208" s="33">
        <f t="shared" si="22"/>
        <v>1.7430000007152557E-3</v>
      </c>
      <c r="H208" s="33"/>
      <c r="I208" s="33">
        <f t="shared" si="27"/>
        <v>1.7430000007152557E-3</v>
      </c>
      <c r="K208" s="33"/>
      <c r="L208" s="33"/>
      <c r="M208" s="33"/>
      <c r="N208" s="33"/>
      <c r="O208" s="33">
        <f t="shared" ca="1" si="30"/>
        <v>-3.3489791804743332E-2</v>
      </c>
      <c r="P208" s="33"/>
      <c r="Q208" s="34">
        <f t="shared" si="24"/>
        <v>18634.798999999999</v>
      </c>
      <c r="R208" s="34"/>
      <c r="S208" s="34"/>
      <c r="T208" s="34"/>
    </row>
    <row r="209" spans="1:25">
      <c r="A209" s="55" t="s">
        <v>75</v>
      </c>
      <c r="B209" s="56" t="s">
        <v>31</v>
      </c>
      <c r="C209" s="55">
        <v>33858.790999999997</v>
      </c>
      <c r="D209" s="55" t="s">
        <v>68</v>
      </c>
      <c r="E209" s="39">
        <f t="shared" si="20"/>
        <v>-3805.0664715881057</v>
      </c>
      <c r="F209" s="33">
        <f t="shared" si="21"/>
        <v>-3805</v>
      </c>
      <c r="G209" s="33">
        <f t="shared" si="22"/>
        <v>-0.14238499999919441</v>
      </c>
      <c r="H209" s="33"/>
      <c r="I209" s="33">
        <f t="shared" ref="I209:I240" si="31">+G209</f>
        <v>-0.14238499999919441</v>
      </c>
      <c r="K209" s="33"/>
      <c r="L209" s="33"/>
      <c r="M209" s="33"/>
      <c r="N209" s="33"/>
      <c r="O209" s="33">
        <f t="shared" ca="1" si="30"/>
        <v>-3.1333779659600436E-2</v>
      </c>
      <c r="P209" s="33"/>
      <c r="Q209" s="34">
        <f t="shared" si="24"/>
        <v>18840.290999999997</v>
      </c>
      <c r="R209" s="34"/>
      <c r="S209" s="34"/>
      <c r="T209" s="34"/>
    </row>
    <row r="210" spans="1:25">
      <c r="A210" s="55" t="s">
        <v>98</v>
      </c>
      <c r="B210" s="56" t="s">
        <v>31</v>
      </c>
      <c r="C210" s="55">
        <v>33895.32</v>
      </c>
      <c r="D210" s="55" t="s">
        <v>68</v>
      </c>
      <c r="E210" s="39">
        <f t="shared" si="20"/>
        <v>-3788.0131257869234</v>
      </c>
      <c r="F210" s="33">
        <f t="shared" si="21"/>
        <v>-3788</v>
      </c>
      <c r="G210" s="33">
        <f t="shared" si="22"/>
        <v>-2.8116000001318753E-2</v>
      </c>
      <c r="H210" s="33"/>
      <c r="I210" s="33">
        <f t="shared" si="31"/>
        <v>-2.8116000001318753E-2</v>
      </c>
      <c r="K210" s="33"/>
      <c r="L210" s="33"/>
      <c r="M210" s="33"/>
      <c r="N210" s="33"/>
      <c r="O210" s="33">
        <f t="shared" ca="1" si="30"/>
        <v>-3.0951985842231383E-2</v>
      </c>
      <c r="P210" s="33"/>
      <c r="Q210" s="34">
        <f t="shared" si="24"/>
        <v>18876.82</v>
      </c>
      <c r="R210" s="34"/>
      <c r="S210" s="34"/>
      <c r="T210" s="34"/>
    </row>
    <row r="211" spans="1:25">
      <c r="A211" s="55" t="s">
        <v>75</v>
      </c>
      <c r="B211" s="56" t="s">
        <v>36</v>
      </c>
      <c r="C211" s="55">
        <v>33900.720000000001</v>
      </c>
      <c r="D211" s="55" t="s">
        <v>68</v>
      </c>
      <c r="E211" s="39">
        <f t="shared" si="20"/>
        <v>-3785.4921679910244</v>
      </c>
      <c r="F211" s="33">
        <f t="shared" si="21"/>
        <v>-3785.5</v>
      </c>
      <c r="G211" s="33">
        <f t="shared" si="22"/>
        <v>1.6776500000560191E-2</v>
      </c>
      <c r="H211" s="33"/>
      <c r="I211" s="33">
        <f t="shared" si="31"/>
        <v>1.6776500000560191E-2</v>
      </c>
      <c r="K211" s="33"/>
      <c r="L211" s="33"/>
      <c r="M211" s="33"/>
      <c r="N211" s="33"/>
      <c r="O211" s="33">
        <f t="shared" ca="1" si="30"/>
        <v>-3.089583969261829E-2</v>
      </c>
      <c r="P211" s="33"/>
      <c r="Q211" s="34">
        <f t="shared" si="24"/>
        <v>18882.22</v>
      </c>
      <c r="R211" s="34"/>
      <c r="S211" s="34"/>
      <c r="T211" s="34"/>
    </row>
    <row r="212" spans="1:25">
      <c r="A212" s="55" t="s">
        <v>75</v>
      </c>
      <c r="B212" s="56" t="s">
        <v>36</v>
      </c>
      <c r="C212" s="55">
        <v>33913.684000000001</v>
      </c>
      <c r="D212" s="55" t="s">
        <v>68</v>
      </c>
      <c r="E212" s="39">
        <f t="shared" si="20"/>
        <v>-3779.4400019047225</v>
      </c>
      <c r="F212" s="33">
        <f t="shared" si="21"/>
        <v>-3779.5</v>
      </c>
      <c r="G212" s="33">
        <f t="shared" si="22"/>
        <v>0.12851850000151899</v>
      </c>
      <c r="H212" s="33"/>
      <c r="I212" s="33">
        <f t="shared" si="31"/>
        <v>0.12851850000151899</v>
      </c>
      <c r="K212" s="33"/>
      <c r="L212" s="33"/>
      <c r="M212" s="33"/>
      <c r="N212" s="33"/>
      <c r="O212" s="33">
        <f t="shared" ca="1" si="30"/>
        <v>-3.0761088933546857E-2</v>
      </c>
      <c r="P212" s="33"/>
      <c r="Q212" s="34">
        <f t="shared" si="24"/>
        <v>18895.184000000001</v>
      </c>
      <c r="R212" s="34"/>
      <c r="S212" s="34"/>
      <c r="T212" s="34"/>
    </row>
    <row r="213" spans="1:25">
      <c r="A213" s="26" t="s">
        <v>32</v>
      </c>
      <c r="B213" s="26"/>
      <c r="C213" s="27">
        <v>34120.260999999999</v>
      </c>
      <c r="D213" s="27">
        <v>1.7999999999999999E-2</v>
      </c>
      <c r="E213" s="26">
        <f t="shared" ref="E213:E276" si="32">+(C213-C$7)/C$8</f>
        <v>-3683.0007614226233</v>
      </c>
      <c r="F213" s="26">
        <f t="shared" ref="F213:F276" si="33">ROUND(2*E213,0)/2</f>
        <v>-3683</v>
      </c>
      <c r="G213" s="26">
        <f t="shared" ref="G213:G276" si="34">+C213-(C$7+F213*C$8)</f>
        <v>-1.6309999991790392E-3</v>
      </c>
      <c r="H213" s="26"/>
      <c r="I213" s="26">
        <f t="shared" si="31"/>
        <v>-1.6309999991790392E-3</v>
      </c>
      <c r="J213" s="26"/>
      <c r="K213" s="26"/>
      <c r="L213" s="26"/>
      <c r="M213" s="26"/>
      <c r="N213" s="26"/>
      <c r="O213" s="26"/>
      <c r="P213" s="26"/>
      <c r="Q213" s="28">
        <f t="shared" ref="Q213:Q276" si="35">+C213-15018.5</f>
        <v>19101.760999999999</v>
      </c>
      <c r="R213" s="28"/>
      <c r="S213" s="28"/>
      <c r="T213" s="28"/>
      <c r="U213" s="26"/>
      <c r="V213" s="26"/>
      <c r="W213" s="26"/>
      <c r="X213" s="26"/>
      <c r="Y213" s="26"/>
    </row>
    <row r="214" spans="1:25">
      <c r="A214" s="55" t="s">
        <v>485</v>
      </c>
      <c r="B214" s="56" t="s">
        <v>31</v>
      </c>
      <c r="C214" s="55">
        <v>34272.461000000003</v>
      </c>
      <c r="D214" s="55" t="s">
        <v>68</v>
      </c>
      <c r="E214" s="39">
        <f t="shared" si="32"/>
        <v>-3611.9470991011831</v>
      </c>
      <c r="F214" s="33">
        <f t="shared" si="33"/>
        <v>-3612</v>
      </c>
      <c r="G214" s="33">
        <f t="shared" si="34"/>
        <v>0.11331600000266917</v>
      </c>
      <c r="H214" s="33"/>
      <c r="I214" s="33">
        <f t="shared" si="31"/>
        <v>0.11331600000266917</v>
      </c>
      <c r="K214" s="33"/>
      <c r="L214" s="33"/>
      <c r="M214" s="33"/>
      <c r="N214" s="33"/>
      <c r="O214" s="33">
        <f t="shared" ref="O214:O233" ca="1" si="36">+C$11+C$12*$F214</f>
        <v>-2.6999296909469409E-2</v>
      </c>
      <c r="P214" s="33"/>
      <c r="Q214" s="34">
        <f t="shared" si="35"/>
        <v>19253.961000000003</v>
      </c>
      <c r="R214" s="34"/>
      <c r="S214" s="34"/>
      <c r="T214" s="34"/>
    </row>
    <row r="215" spans="1:25">
      <c r="A215" s="55" t="s">
        <v>98</v>
      </c>
      <c r="B215" s="56" t="s">
        <v>31</v>
      </c>
      <c r="C215" s="55">
        <v>34330.160000000003</v>
      </c>
      <c r="D215" s="55" t="s">
        <v>68</v>
      </c>
      <c r="E215" s="39">
        <f t="shared" si="32"/>
        <v>-3585.0106650520065</v>
      </c>
      <c r="F215" s="33">
        <f t="shared" si="33"/>
        <v>-3585</v>
      </c>
      <c r="G215" s="33">
        <f t="shared" si="34"/>
        <v>-2.2844999992230441E-2</v>
      </c>
      <c r="H215" s="33"/>
      <c r="I215" s="33">
        <f t="shared" si="31"/>
        <v>-2.2844999992230441E-2</v>
      </c>
      <c r="K215" s="33"/>
      <c r="L215" s="33"/>
      <c r="M215" s="33"/>
      <c r="N215" s="33"/>
      <c r="O215" s="33">
        <f t="shared" ca="1" si="36"/>
        <v>-2.6392918493647971E-2</v>
      </c>
      <c r="P215" s="33"/>
      <c r="Q215" s="34">
        <f t="shared" si="35"/>
        <v>19311.660000000003</v>
      </c>
      <c r="R215" s="34"/>
      <c r="S215" s="34"/>
      <c r="T215" s="34"/>
    </row>
    <row r="216" spans="1:25">
      <c r="A216" s="55" t="s">
        <v>114</v>
      </c>
      <c r="B216" s="56" t="s">
        <v>31</v>
      </c>
      <c r="C216" s="55">
        <v>34330.171999999999</v>
      </c>
      <c r="D216" s="55" t="s">
        <v>68</v>
      </c>
      <c r="E216" s="39">
        <f t="shared" si="32"/>
        <v>-3585.0050629235734</v>
      </c>
      <c r="F216" s="33">
        <f t="shared" si="33"/>
        <v>-3585</v>
      </c>
      <c r="G216" s="33">
        <f t="shared" si="34"/>
        <v>-1.0844999997061677E-2</v>
      </c>
      <c r="H216" s="33"/>
      <c r="I216" s="33">
        <f t="shared" si="31"/>
        <v>-1.0844999997061677E-2</v>
      </c>
      <c r="K216" s="33"/>
      <c r="L216" s="33"/>
      <c r="M216" s="33"/>
      <c r="N216" s="33"/>
      <c r="O216" s="33">
        <f t="shared" ca="1" si="36"/>
        <v>-2.6392918493647971E-2</v>
      </c>
      <c r="P216" s="33"/>
      <c r="Q216" s="34">
        <f t="shared" si="35"/>
        <v>19311.671999999999</v>
      </c>
      <c r="R216" s="34"/>
      <c r="S216" s="34"/>
      <c r="T216" s="34"/>
    </row>
    <row r="217" spans="1:25">
      <c r="A217" s="55" t="s">
        <v>98</v>
      </c>
      <c r="B217" s="56" t="s">
        <v>36</v>
      </c>
      <c r="C217" s="55">
        <v>34331.25</v>
      </c>
      <c r="D217" s="55" t="s">
        <v>68</v>
      </c>
      <c r="E217" s="39">
        <f t="shared" si="32"/>
        <v>-3584.5018050524659</v>
      </c>
      <c r="F217" s="33">
        <f t="shared" si="33"/>
        <v>-3584.5</v>
      </c>
      <c r="G217" s="33">
        <f t="shared" si="34"/>
        <v>-3.8664999956381507E-3</v>
      </c>
      <c r="H217" s="33"/>
      <c r="I217" s="33">
        <f t="shared" si="31"/>
        <v>-3.8664999956381507E-3</v>
      </c>
      <c r="K217" s="33"/>
      <c r="L217" s="33"/>
      <c r="M217" s="33"/>
      <c r="N217" s="33"/>
      <c r="O217" s="33">
        <f t="shared" ca="1" si="36"/>
        <v>-2.6381689263725347E-2</v>
      </c>
      <c r="P217" s="33"/>
      <c r="Q217" s="34">
        <f t="shared" si="35"/>
        <v>19312.75</v>
      </c>
      <c r="R217" s="34"/>
      <c r="S217" s="34"/>
      <c r="T217" s="34"/>
    </row>
    <row r="218" spans="1:25">
      <c r="A218" s="55" t="s">
        <v>485</v>
      </c>
      <c r="B218" s="56" t="s">
        <v>31</v>
      </c>
      <c r="C218" s="55">
        <v>34334.472999999998</v>
      </c>
      <c r="D218" s="55" t="s">
        <v>68</v>
      </c>
      <c r="E218" s="39">
        <f t="shared" si="32"/>
        <v>-3582.9971667235441</v>
      </c>
      <c r="F218" s="33">
        <f t="shared" si="33"/>
        <v>-3583</v>
      </c>
      <c r="G218" s="33">
        <f t="shared" si="34"/>
        <v>6.0689999954774976E-3</v>
      </c>
      <c r="H218" s="33"/>
      <c r="I218" s="33">
        <f t="shared" si="31"/>
        <v>6.0689999954774976E-3</v>
      </c>
      <c r="K218" s="33"/>
      <c r="L218" s="33"/>
      <c r="M218" s="33"/>
      <c r="N218" s="33"/>
      <c r="O218" s="33">
        <f t="shared" ca="1" si="36"/>
        <v>-2.6348001573957489E-2</v>
      </c>
      <c r="P218" s="33"/>
      <c r="Q218" s="34">
        <f t="shared" si="35"/>
        <v>19315.972999999998</v>
      </c>
      <c r="R218" s="34"/>
      <c r="S218" s="34"/>
      <c r="T218" s="34"/>
    </row>
    <row r="219" spans="1:25">
      <c r="A219" s="55" t="s">
        <v>98</v>
      </c>
      <c r="B219" s="56" t="s">
        <v>31</v>
      </c>
      <c r="C219" s="55">
        <v>34390.15</v>
      </c>
      <c r="D219" s="55" t="s">
        <v>68</v>
      </c>
      <c r="E219" s="39">
        <f t="shared" si="32"/>
        <v>-3557.0046913157194</v>
      </c>
      <c r="F219" s="33">
        <f t="shared" si="33"/>
        <v>-3557</v>
      </c>
      <c r="G219" s="33">
        <f t="shared" si="34"/>
        <v>-1.0048999996797647E-2</v>
      </c>
      <c r="H219" s="33"/>
      <c r="I219" s="33">
        <f t="shared" si="31"/>
        <v>-1.0048999996797647E-2</v>
      </c>
      <c r="K219" s="33"/>
      <c r="L219" s="33"/>
      <c r="M219" s="33"/>
      <c r="N219" s="33"/>
      <c r="O219" s="33">
        <f t="shared" ca="1" si="36"/>
        <v>-2.5764081617981285E-2</v>
      </c>
      <c r="P219" s="33"/>
      <c r="Q219" s="34">
        <f t="shared" si="35"/>
        <v>19371.650000000001</v>
      </c>
      <c r="R219" s="34"/>
      <c r="S219" s="34"/>
      <c r="T219" s="34"/>
    </row>
    <row r="220" spans="1:25">
      <c r="A220" s="55" t="s">
        <v>485</v>
      </c>
      <c r="B220" s="56" t="s">
        <v>31</v>
      </c>
      <c r="C220" s="55">
        <v>34392.366999999998</v>
      </c>
      <c r="D220" s="55" t="s">
        <v>68</v>
      </c>
      <c r="E220" s="39">
        <f t="shared" si="32"/>
        <v>-3555.9696980872936</v>
      </c>
      <c r="F220" s="33">
        <f t="shared" si="33"/>
        <v>-3556</v>
      </c>
      <c r="G220" s="33">
        <f t="shared" si="34"/>
        <v>6.4908000000286847E-2</v>
      </c>
      <c r="H220" s="33"/>
      <c r="I220" s="33">
        <f t="shared" si="31"/>
        <v>6.4908000000286847E-2</v>
      </c>
      <c r="K220" s="33"/>
      <c r="L220" s="33"/>
      <c r="M220" s="33"/>
      <c r="N220" s="33"/>
      <c r="O220" s="33">
        <f t="shared" ca="1" si="36"/>
        <v>-2.5741623158136051E-2</v>
      </c>
      <c r="P220" s="33"/>
      <c r="Q220" s="34">
        <f t="shared" si="35"/>
        <v>19373.866999999998</v>
      </c>
      <c r="R220" s="34"/>
      <c r="S220" s="34"/>
      <c r="T220" s="34"/>
    </row>
    <row r="221" spans="1:25">
      <c r="A221" s="55" t="s">
        <v>485</v>
      </c>
      <c r="B221" s="56" t="s">
        <v>31</v>
      </c>
      <c r="C221" s="55">
        <v>34454.347999999998</v>
      </c>
      <c r="D221" s="55" t="s">
        <v>68</v>
      </c>
      <c r="E221" s="39">
        <f t="shared" si="32"/>
        <v>-3527.0342378747769</v>
      </c>
      <c r="F221" s="33">
        <f t="shared" si="33"/>
        <v>-3527</v>
      </c>
      <c r="G221" s="33">
        <f t="shared" si="34"/>
        <v>-7.333900000230642E-2</v>
      </c>
      <c r="H221" s="33"/>
      <c r="I221" s="33">
        <f t="shared" si="31"/>
        <v>-7.333900000230642E-2</v>
      </c>
      <c r="K221" s="33"/>
      <c r="L221" s="33"/>
      <c r="M221" s="33"/>
      <c r="N221" s="33"/>
      <c r="O221" s="33">
        <f t="shared" ca="1" si="36"/>
        <v>-2.5090327822624131E-2</v>
      </c>
      <c r="P221" s="33"/>
      <c r="Q221" s="34">
        <f t="shared" si="35"/>
        <v>19435.847999999998</v>
      </c>
      <c r="R221" s="34"/>
      <c r="S221" s="34"/>
      <c r="T221" s="34"/>
    </row>
    <row r="222" spans="1:25">
      <c r="A222" s="55" t="s">
        <v>485</v>
      </c>
      <c r="B222" s="56" t="s">
        <v>31</v>
      </c>
      <c r="C222" s="55">
        <v>34636.463000000003</v>
      </c>
      <c r="D222" s="55" t="s">
        <v>68</v>
      </c>
      <c r="E222" s="39">
        <f t="shared" si="32"/>
        <v>-3442.0149362080947</v>
      </c>
      <c r="F222" s="33">
        <f t="shared" si="33"/>
        <v>-3442</v>
      </c>
      <c r="G222" s="33">
        <f t="shared" si="34"/>
        <v>-3.1993999997212086E-2</v>
      </c>
      <c r="H222" s="33"/>
      <c r="I222" s="33">
        <f t="shared" si="31"/>
        <v>-3.1993999997212086E-2</v>
      </c>
      <c r="K222" s="33"/>
      <c r="L222" s="33"/>
      <c r="M222" s="33"/>
      <c r="N222" s="33"/>
      <c r="O222" s="33">
        <f t="shared" ca="1" si="36"/>
        <v>-2.3181358735778854E-2</v>
      </c>
      <c r="P222" s="33"/>
      <c r="Q222" s="34">
        <f t="shared" si="35"/>
        <v>19617.963000000003</v>
      </c>
      <c r="R222" s="34"/>
      <c r="S222" s="34"/>
      <c r="T222" s="34"/>
    </row>
    <row r="223" spans="1:25">
      <c r="A223" s="55" t="s">
        <v>98</v>
      </c>
      <c r="B223" s="56" t="s">
        <v>31</v>
      </c>
      <c r="C223" s="55">
        <v>35041.4</v>
      </c>
      <c r="D223" s="55" t="s">
        <v>68</v>
      </c>
      <c r="E223" s="39">
        <f t="shared" si="32"/>
        <v>-3252.9725126899866</v>
      </c>
      <c r="F223" s="33">
        <f t="shared" si="33"/>
        <v>-3253</v>
      </c>
      <c r="G223" s="33">
        <f t="shared" si="34"/>
        <v>5.8879000003798865E-2</v>
      </c>
      <c r="H223" s="33"/>
      <c r="I223" s="33">
        <f t="shared" si="31"/>
        <v>5.8879000003798865E-2</v>
      </c>
      <c r="K223" s="33"/>
      <c r="L223" s="33"/>
      <c r="M223" s="33"/>
      <c r="N223" s="33"/>
      <c r="O223" s="33">
        <f t="shared" ca="1" si="36"/>
        <v>-1.8936709825028777E-2</v>
      </c>
      <c r="P223" s="33"/>
      <c r="Q223" s="34">
        <f t="shared" si="35"/>
        <v>20022.900000000001</v>
      </c>
      <c r="R223" s="34"/>
      <c r="S223" s="34"/>
      <c r="T223" s="34"/>
    </row>
    <row r="224" spans="1:25">
      <c r="A224" s="55" t="s">
        <v>98</v>
      </c>
      <c r="B224" s="56" t="s">
        <v>31</v>
      </c>
      <c r="C224" s="55">
        <v>35075.599999999999</v>
      </c>
      <c r="D224" s="55" t="s">
        <v>68</v>
      </c>
      <c r="E224" s="39">
        <f t="shared" si="32"/>
        <v>-3237.0064466492972</v>
      </c>
      <c r="F224" s="33">
        <f t="shared" si="33"/>
        <v>-3237</v>
      </c>
      <c r="G224" s="33">
        <f t="shared" si="34"/>
        <v>-1.3809000003675465E-2</v>
      </c>
      <c r="H224" s="33"/>
      <c r="I224" s="33">
        <f t="shared" si="31"/>
        <v>-1.3809000003675465E-2</v>
      </c>
      <c r="K224" s="33"/>
      <c r="L224" s="33"/>
      <c r="M224" s="33"/>
      <c r="N224" s="33"/>
      <c r="O224" s="33">
        <f t="shared" ca="1" si="36"/>
        <v>-1.8577374467504973E-2</v>
      </c>
      <c r="P224" s="33"/>
      <c r="Q224" s="34">
        <f t="shared" si="35"/>
        <v>20057.099999999999</v>
      </c>
      <c r="R224" s="34"/>
      <c r="S224" s="34"/>
      <c r="T224" s="34"/>
    </row>
    <row r="225" spans="1:25">
      <c r="A225" s="55" t="s">
        <v>485</v>
      </c>
      <c r="B225" s="56" t="s">
        <v>31</v>
      </c>
      <c r="C225" s="55">
        <v>35135.644</v>
      </c>
      <c r="D225" s="55" t="s">
        <v>68</v>
      </c>
      <c r="E225" s="39">
        <f t="shared" si="32"/>
        <v>-3208.975263335049</v>
      </c>
      <c r="F225" s="33">
        <f t="shared" si="33"/>
        <v>-3209</v>
      </c>
      <c r="G225" s="33">
        <f t="shared" si="34"/>
        <v>5.2987000002758577E-2</v>
      </c>
      <c r="H225" s="33"/>
      <c r="I225" s="33">
        <f t="shared" si="31"/>
        <v>5.2987000002758577E-2</v>
      </c>
      <c r="K225" s="33"/>
      <c r="L225" s="33"/>
      <c r="M225" s="33"/>
      <c r="N225" s="33"/>
      <c r="O225" s="33">
        <f t="shared" ca="1" si="36"/>
        <v>-1.7948537591838287E-2</v>
      </c>
      <c r="P225" s="33"/>
      <c r="Q225" s="34">
        <f t="shared" si="35"/>
        <v>20117.144</v>
      </c>
      <c r="R225" s="34"/>
      <c r="S225" s="34"/>
      <c r="T225" s="34"/>
    </row>
    <row r="226" spans="1:25">
      <c r="A226" s="55" t="s">
        <v>485</v>
      </c>
      <c r="B226" s="56" t="s">
        <v>31</v>
      </c>
      <c r="C226" s="55">
        <v>35197.618999999999</v>
      </c>
      <c r="D226" s="55" t="s">
        <v>68</v>
      </c>
      <c r="E226" s="39">
        <f t="shared" si="32"/>
        <v>-3180.0426041867509</v>
      </c>
      <c r="F226" s="33">
        <f t="shared" si="33"/>
        <v>-3180</v>
      </c>
      <c r="G226" s="33">
        <f t="shared" si="34"/>
        <v>-9.1260000001057051E-2</v>
      </c>
      <c r="H226" s="33"/>
      <c r="I226" s="33">
        <f t="shared" si="31"/>
        <v>-9.1260000001057051E-2</v>
      </c>
      <c r="K226" s="33"/>
      <c r="L226" s="33"/>
      <c r="M226" s="33"/>
      <c r="N226" s="33"/>
      <c r="O226" s="33">
        <f t="shared" ca="1" si="36"/>
        <v>-1.7297242256326367E-2</v>
      </c>
      <c r="P226" s="33"/>
      <c r="Q226" s="34">
        <f t="shared" si="35"/>
        <v>20179.118999999999</v>
      </c>
      <c r="R226" s="34"/>
      <c r="S226" s="34"/>
      <c r="T226" s="34"/>
    </row>
    <row r="227" spans="1:25">
      <c r="A227" s="55" t="s">
        <v>485</v>
      </c>
      <c r="B227" s="56" t="s">
        <v>31</v>
      </c>
      <c r="C227" s="55">
        <v>35223.489000000001</v>
      </c>
      <c r="D227" s="55" t="s">
        <v>68</v>
      </c>
      <c r="E227" s="39">
        <f t="shared" si="32"/>
        <v>-3167.9653489682501</v>
      </c>
      <c r="F227" s="33">
        <f t="shared" si="33"/>
        <v>-3168</v>
      </c>
      <c r="G227" s="33">
        <f t="shared" si="34"/>
        <v>7.4224000003596302E-2</v>
      </c>
      <c r="H227" s="33"/>
      <c r="I227" s="33">
        <f t="shared" si="31"/>
        <v>7.4224000003596302E-2</v>
      </c>
      <c r="K227" s="33"/>
      <c r="L227" s="33"/>
      <c r="M227" s="33"/>
      <c r="N227" s="33"/>
      <c r="O227" s="33">
        <f t="shared" ca="1" si="36"/>
        <v>-1.7027740738183514E-2</v>
      </c>
      <c r="P227" s="33"/>
      <c r="Q227" s="34">
        <f t="shared" si="35"/>
        <v>20204.989000000001</v>
      </c>
      <c r="R227" s="34"/>
      <c r="S227" s="34"/>
      <c r="T227" s="34"/>
    </row>
    <row r="228" spans="1:25">
      <c r="A228" s="55" t="s">
        <v>485</v>
      </c>
      <c r="B228" s="56" t="s">
        <v>31</v>
      </c>
      <c r="C228" s="55">
        <v>35223.523999999998</v>
      </c>
      <c r="D228" s="55" t="s">
        <v>68</v>
      </c>
      <c r="E228" s="39">
        <f t="shared" si="32"/>
        <v>-3167.9490094269822</v>
      </c>
      <c r="F228" s="33">
        <f t="shared" si="33"/>
        <v>-3168</v>
      </c>
      <c r="G228" s="33">
        <f t="shared" si="34"/>
        <v>0.1092239999998128</v>
      </c>
      <c r="H228" s="33"/>
      <c r="I228" s="33">
        <f t="shared" si="31"/>
        <v>0.1092239999998128</v>
      </c>
      <c r="K228" s="33"/>
      <c r="L228" s="33"/>
      <c r="M228" s="33"/>
      <c r="N228" s="33"/>
      <c r="O228" s="33">
        <f t="shared" ca="1" si="36"/>
        <v>-1.7027740738183514E-2</v>
      </c>
      <c r="P228" s="33"/>
      <c r="Q228" s="34">
        <f t="shared" si="35"/>
        <v>20205.023999999998</v>
      </c>
      <c r="R228" s="34"/>
      <c r="S228" s="34"/>
      <c r="T228" s="34"/>
    </row>
    <row r="229" spans="1:25">
      <c r="A229" s="55" t="s">
        <v>602</v>
      </c>
      <c r="B229" s="56" t="s">
        <v>31</v>
      </c>
      <c r="C229" s="55">
        <v>35328.339999999997</v>
      </c>
      <c r="D229" s="55" t="s">
        <v>68</v>
      </c>
      <c r="E229" s="39">
        <f t="shared" si="32"/>
        <v>-3119.0162849205185</v>
      </c>
      <c r="F229" s="33">
        <f t="shared" si="33"/>
        <v>-3119</v>
      </c>
      <c r="G229" s="33">
        <f t="shared" si="34"/>
        <v>-3.4883000000263564E-2</v>
      </c>
      <c r="H229" s="33"/>
      <c r="I229" s="33">
        <f t="shared" si="31"/>
        <v>-3.4883000000263564E-2</v>
      </c>
      <c r="K229" s="33"/>
      <c r="L229" s="33"/>
      <c r="M229" s="33"/>
      <c r="N229" s="33"/>
      <c r="O229" s="33">
        <f t="shared" ca="1" si="36"/>
        <v>-1.5927276205766824E-2</v>
      </c>
      <c r="P229" s="33"/>
      <c r="Q229" s="34">
        <f t="shared" si="35"/>
        <v>20309.839999999997</v>
      </c>
      <c r="R229" s="34"/>
      <c r="S229" s="34"/>
      <c r="T229" s="34"/>
    </row>
    <row r="230" spans="1:25">
      <c r="A230" s="55" t="s">
        <v>602</v>
      </c>
      <c r="B230" s="56" t="s">
        <v>31</v>
      </c>
      <c r="C230" s="55">
        <v>35371.300000000003</v>
      </c>
      <c r="D230" s="55" t="s">
        <v>68</v>
      </c>
      <c r="E230" s="39">
        <f t="shared" si="32"/>
        <v>-3098.9606651220333</v>
      </c>
      <c r="F230" s="33">
        <f t="shared" si="33"/>
        <v>-3099</v>
      </c>
      <c r="G230" s="33">
        <f t="shared" si="34"/>
        <v>8.4257000002253335E-2</v>
      </c>
      <c r="H230" s="33"/>
      <c r="I230" s="33">
        <f t="shared" si="31"/>
        <v>8.4257000002253335E-2</v>
      </c>
      <c r="K230" s="33"/>
      <c r="L230" s="33"/>
      <c r="M230" s="33"/>
      <c r="N230" s="33"/>
      <c r="O230" s="33">
        <f t="shared" ca="1" si="36"/>
        <v>-1.5478107008862055E-2</v>
      </c>
      <c r="P230" s="33"/>
      <c r="Q230" s="34">
        <f t="shared" si="35"/>
        <v>20352.800000000003</v>
      </c>
      <c r="R230" s="34"/>
      <c r="S230" s="34"/>
      <c r="T230" s="34"/>
    </row>
    <row r="231" spans="1:25">
      <c r="A231" s="55" t="s">
        <v>608</v>
      </c>
      <c r="B231" s="56" t="s">
        <v>31</v>
      </c>
      <c r="C231" s="55">
        <v>35373.349000000002</v>
      </c>
      <c r="D231" s="55" t="s">
        <v>68</v>
      </c>
      <c r="E231" s="39">
        <f t="shared" si="32"/>
        <v>-3098.0041016917012</v>
      </c>
      <c r="F231" s="33">
        <f t="shared" si="33"/>
        <v>-3098</v>
      </c>
      <c r="G231" s="33">
        <f t="shared" si="34"/>
        <v>-8.7859999985084869E-3</v>
      </c>
      <c r="H231" s="33"/>
      <c r="I231" s="33">
        <f t="shared" si="31"/>
        <v>-8.7859999985084869E-3</v>
      </c>
      <c r="K231" s="33"/>
      <c r="L231" s="33"/>
      <c r="M231" s="33"/>
      <c r="N231" s="33"/>
      <c r="O231" s="33">
        <f t="shared" ca="1" si="36"/>
        <v>-1.5455648549016821E-2</v>
      </c>
      <c r="P231" s="33"/>
      <c r="Q231" s="34">
        <f t="shared" si="35"/>
        <v>20354.849000000002</v>
      </c>
      <c r="R231" s="34"/>
      <c r="S231" s="34"/>
      <c r="T231" s="34"/>
    </row>
    <row r="232" spans="1:25">
      <c r="A232" s="55" t="s">
        <v>602</v>
      </c>
      <c r="B232" s="56" t="s">
        <v>31</v>
      </c>
      <c r="C232" s="55">
        <v>35373.370000000003</v>
      </c>
      <c r="D232" s="55" t="s">
        <v>68</v>
      </c>
      <c r="E232" s="39">
        <f t="shared" si="32"/>
        <v>-3097.994297966939</v>
      </c>
      <c r="F232" s="33">
        <f t="shared" si="33"/>
        <v>-3098</v>
      </c>
      <c r="G232" s="33">
        <f t="shared" si="34"/>
        <v>1.2214000002131797E-2</v>
      </c>
      <c r="H232" s="33"/>
      <c r="I232" s="33">
        <f t="shared" si="31"/>
        <v>1.2214000002131797E-2</v>
      </c>
      <c r="K232" s="33"/>
      <c r="L232" s="33"/>
      <c r="M232" s="33"/>
      <c r="N232" s="33"/>
      <c r="O232" s="33">
        <f t="shared" ca="1" si="36"/>
        <v>-1.5455648549016821E-2</v>
      </c>
      <c r="P232" s="33"/>
      <c r="Q232" s="34">
        <f t="shared" si="35"/>
        <v>20354.870000000003</v>
      </c>
      <c r="R232" s="34"/>
      <c r="S232" s="34"/>
      <c r="T232" s="34"/>
    </row>
    <row r="233" spans="1:25">
      <c r="A233" s="55" t="s">
        <v>485</v>
      </c>
      <c r="B233" s="56" t="s">
        <v>31</v>
      </c>
      <c r="C233" s="55">
        <v>35375.447</v>
      </c>
      <c r="D233" s="55" t="s">
        <v>68</v>
      </c>
      <c r="E233" s="39">
        <f t="shared" si="32"/>
        <v>-3097.0246629035919</v>
      </c>
      <c r="F233" s="33">
        <f t="shared" si="33"/>
        <v>-3097</v>
      </c>
      <c r="G233" s="33">
        <f t="shared" si="34"/>
        <v>-5.2829000000201631E-2</v>
      </c>
      <c r="H233" s="33"/>
      <c r="I233" s="33">
        <f t="shared" si="31"/>
        <v>-5.2829000000201631E-2</v>
      </c>
      <c r="K233" s="33"/>
      <c r="L233" s="33"/>
      <c r="M233" s="33"/>
      <c r="N233" s="33"/>
      <c r="O233" s="33">
        <f t="shared" ca="1" si="36"/>
        <v>-1.5433190089171572E-2</v>
      </c>
      <c r="P233" s="33"/>
      <c r="Q233" s="34">
        <f t="shared" si="35"/>
        <v>20356.947</v>
      </c>
      <c r="R233" s="34"/>
      <c r="S233" s="34"/>
      <c r="T233" s="34"/>
    </row>
    <row r="234" spans="1:25">
      <c r="A234" s="26" t="s">
        <v>32</v>
      </c>
      <c r="B234" s="26"/>
      <c r="C234" s="27">
        <v>35426.928999999996</v>
      </c>
      <c r="D234" s="27">
        <v>1.2999999999999999E-2</v>
      </c>
      <c r="E234" s="26">
        <f t="shared" si="32"/>
        <v>-3072.9905982279547</v>
      </c>
      <c r="F234" s="26">
        <f t="shared" si="33"/>
        <v>-3073</v>
      </c>
      <c r="G234" s="26">
        <f t="shared" si="34"/>
        <v>2.0139000000199303E-2</v>
      </c>
      <c r="H234" s="26"/>
      <c r="I234" s="26">
        <f t="shared" si="31"/>
        <v>2.0139000000199303E-2</v>
      </c>
      <c r="J234" s="26"/>
      <c r="K234" s="26"/>
      <c r="L234" s="26"/>
      <c r="M234" s="26"/>
      <c r="N234" s="26"/>
      <c r="O234" s="26"/>
      <c r="P234" s="26"/>
      <c r="Q234" s="28">
        <f t="shared" si="35"/>
        <v>20408.428999999996</v>
      </c>
      <c r="R234" s="28"/>
      <c r="S234" s="28"/>
      <c r="T234" s="28"/>
      <c r="U234" s="26"/>
      <c r="V234" s="26"/>
      <c r="W234" s="26"/>
      <c r="X234" s="26"/>
      <c r="Y234" s="26"/>
    </row>
    <row r="235" spans="1:25">
      <c r="A235" s="55" t="s">
        <v>602</v>
      </c>
      <c r="B235" s="56" t="s">
        <v>31</v>
      </c>
      <c r="C235" s="55">
        <v>35429.199999999997</v>
      </c>
      <c r="D235" s="55" t="s">
        <v>68</v>
      </c>
      <c r="E235" s="39">
        <f t="shared" si="32"/>
        <v>-3071.9303954215679</v>
      </c>
      <c r="F235" s="33">
        <f t="shared" si="33"/>
        <v>-3072</v>
      </c>
      <c r="G235" s="33">
        <f t="shared" si="34"/>
        <v>0.14909600000100909</v>
      </c>
      <c r="H235" s="33"/>
      <c r="I235" s="33">
        <f t="shared" si="31"/>
        <v>0.14909600000100909</v>
      </c>
      <c r="K235" s="33"/>
      <c r="L235" s="33"/>
      <c r="M235" s="33"/>
      <c r="N235" s="33"/>
      <c r="O235" s="33">
        <f t="shared" ref="O235:O247" ca="1" si="37">+C$11+C$12*$F235</f>
        <v>-1.4871728593040617E-2</v>
      </c>
      <c r="P235" s="33"/>
      <c r="Q235" s="34">
        <f t="shared" si="35"/>
        <v>20410.699999999997</v>
      </c>
      <c r="R235" s="34"/>
      <c r="S235" s="34"/>
      <c r="T235" s="34"/>
    </row>
    <row r="236" spans="1:25">
      <c r="A236" s="55" t="s">
        <v>602</v>
      </c>
      <c r="B236" s="56" t="s">
        <v>36</v>
      </c>
      <c r="C236" s="55">
        <v>35432.22</v>
      </c>
      <c r="D236" s="55" t="s">
        <v>68</v>
      </c>
      <c r="E236" s="39">
        <f t="shared" si="32"/>
        <v>-3070.520526432008</v>
      </c>
      <c r="F236" s="33">
        <f t="shared" si="33"/>
        <v>-3070.5</v>
      </c>
      <c r="G236" s="33">
        <f t="shared" si="34"/>
        <v>-4.3968499994662125E-2</v>
      </c>
      <c r="H236" s="33"/>
      <c r="I236" s="33">
        <f t="shared" si="31"/>
        <v>-4.3968499994662125E-2</v>
      </c>
      <c r="K236" s="33"/>
      <c r="L236" s="33"/>
      <c r="M236" s="33"/>
      <c r="N236" s="33"/>
      <c r="O236" s="33">
        <f t="shared" ca="1" si="37"/>
        <v>-1.4838040903272759E-2</v>
      </c>
      <c r="P236" s="33"/>
      <c r="Q236" s="34">
        <f t="shared" si="35"/>
        <v>20413.72</v>
      </c>
      <c r="R236" s="34"/>
      <c r="S236" s="34"/>
      <c r="T236" s="34"/>
    </row>
    <row r="237" spans="1:25">
      <c r="A237" s="55" t="s">
        <v>602</v>
      </c>
      <c r="B237" s="56" t="s">
        <v>31</v>
      </c>
      <c r="C237" s="55">
        <v>35476.199999999997</v>
      </c>
      <c r="D237" s="55" t="s">
        <v>68</v>
      </c>
      <c r="E237" s="39">
        <f t="shared" si="32"/>
        <v>-3049.9887257165246</v>
      </c>
      <c r="F237" s="33">
        <f t="shared" si="33"/>
        <v>-3050</v>
      </c>
      <c r="G237" s="33">
        <f t="shared" si="34"/>
        <v>2.4149999997462146E-2</v>
      </c>
      <c r="H237" s="33"/>
      <c r="I237" s="33">
        <f t="shared" si="31"/>
        <v>2.4149999997462146E-2</v>
      </c>
      <c r="K237" s="33"/>
      <c r="L237" s="33"/>
      <c r="M237" s="33"/>
      <c r="N237" s="33"/>
      <c r="O237" s="33">
        <f t="shared" ca="1" si="37"/>
        <v>-1.4377642476445365E-2</v>
      </c>
      <c r="P237" s="33"/>
      <c r="Q237" s="34">
        <f t="shared" si="35"/>
        <v>20457.699999999997</v>
      </c>
      <c r="R237" s="34"/>
      <c r="S237" s="34"/>
      <c r="T237" s="34"/>
    </row>
    <row r="238" spans="1:25">
      <c r="A238" s="55" t="s">
        <v>602</v>
      </c>
      <c r="B238" s="56" t="s">
        <v>36</v>
      </c>
      <c r="C238" s="55">
        <v>35477.25</v>
      </c>
      <c r="D238" s="55" t="s">
        <v>68</v>
      </c>
      <c r="E238" s="39">
        <f t="shared" si="32"/>
        <v>-3049.4985394784321</v>
      </c>
      <c r="F238" s="33">
        <f t="shared" si="33"/>
        <v>-3049.5</v>
      </c>
      <c r="G238" s="33">
        <f t="shared" si="34"/>
        <v>3.1285000004572794E-3</v>
      </c>
      <c r="H238" s="33"/>
      <c r="I238" s="33">
        <f t="shared" si="31"/>
        <v>3.1285000004572794E-3</v>
      </c>
      <c r="K238" s="33"/>
      <c r="L238" s="33"/>
      <c r="M238" s="33"/>
      <c r="N238" s="33"/>
      <c r="O238" s="33">
        <f t="shared" ca="1" si="37"/>
        <v>-1.4366413246522741E-2</v>
      </c>
      <c r="P238" s="33"/>
      <c r="Q238" s="34">
        <f t="shared" si="35"/>
        <v>20458.75</v>
      </c>
      <c r="R238" s="34"/>
      <c r="S238" s="34"/>
      <c r="T238" s="34"/>
    </row>
    <row r="239" spans="1:25">
      <c r="A239" s="55" t="s">
        <v>602</v>
      </c>
      <c r="B239" s="56" t="s">
        <v>31</v>
      </c>
      <c r="C239" s="55">
        <v>35630.449999999997</v>
      </c>
      <c r="D239" s="55" t="s">
        <v>68</v>
      </c>
      <c r="E239" s="39">
        <f t="shared" si="32"/>
        <v>-2977.978033120718</v>
      </c>
      <c r="F239" s="33">
        <f t="shared" si="33"/>
        <v>-2978</v>
      </c>
      <c r="G239" s="33">
        <f t="shared" si="34"/>
        <v>4.7053999995114282E-2</v>
      </c>
      <c r="H239" s="33"/>
      <c r="I239" s="33">
        <f t="shared" si="31"/>
        <v>4.7053999995114282E-2</v>
      </c>
      <c r="K239" s="33"/>
      <c r="L239" s="33"/>
      <c r="M239" s="33"/>
      <c r="N239" s="33"/>
      <c r="O239" s="33">
        <f t="shared" ca="1" si="37"/>
        <v>-1.2760633367588189E-2</v>
      </c>
      <c r="P239" s="33"/>
      <c r="Q239" s="34">
        <f t="shared" si="35"/>
        <v>20611.949999999997</v>
      </c>
      <c r="R239" s="34"/>
      <c r="S239" s="34"/>
      <c r="T239" s="34"/>
    </row>
    <row r="240" spans="1:25">
      <c r="A240" s="55" t="s">
        <v>602</v>
      </c>
      <c r="B240" s="56" t="s">
        <v>36</v>
      </c>
      <c r="C240" s="55">
        <v>35631.42</v>
      </c>
      <c r="D240" s="55" t="s">
        <v>68</v>
      </c>
      <c r="E240" s="39">
        <f t="shared" si="32"/>
        <v>-2977.5251944055281</v>
      </c>
      <c r="F240" s="33">
        <f t="shared" si="33"/>
        <v>-2977.5</v>
      </c>
      <c r="G240" s="33">
        <f t="shared" si="34"/>
        <v>-5.3967500003636815E-2</v>
      </c>
      <c r="H240" s="33"/>
      <c r="I240" s="33">
        <f t="shared" si="31"/>
        <v>-5.3967500003636815E-2</v>
      </c>
      <c r="K240" s="33"/>
      <c r="L240" s="33"/>
      <c r="M240" s="33"/>
      <c r="N240" s="33"/>
      <c r="O240" s="33">
        <f t="shared" ca="1" si="37"/>
        <v>-1.2749404137665579E-2</v>
      </c>
      <c r="P240" s="33"/>
      <c r="Q240" s="34">
        <f t="shared" si="35"/>
        <v>20612.919999999998</v>
      </c>
      <c r="R240" s="34"/>
      <c r="S240" s="34"/>
      <c r="T240" s="34"/>
    </row>
    <row r="241" spans="1:25">
      <c r="A241" s="55" t="s">
        <v>602</v>
      </c>
      <c r="B241" s="56" t="s">
        <v>36</v>
      </c>
      <c r="C241" s="55">
        <v>35659.42</v>
      </c>
      <c r="D241" s="55" t="s">
        <v>68</v>
      </c>
      <c r="E241" s="39">
        <f t="shared" si="32"/>
        <v>-2964.4535613897574</v>
      </c>
      <c r="F241" s="33">
        <f t="shared" si="33"/>
        <v>-2964.5</v>
      </c>
      <c r="G241" s="33">
        <f t="shared" si="34"/>
        <v>9.9473499998566695E-2</v>
      </c>
      <c r="H241" s="33"/>
      <c r="I241" s="33">
        <f t="shared" ref="I241:I272" si="38">+G241</f>
        <v>9.9473499998566695E-2</v>
      </c>
      <c r="K241" s="33"/>
      <c r="L241" s="33"/>
      <c r="M241" s="33"/>
      <c r="N241" s="33"/>
      <c r="O241" s="33">
        <f t="shared" ca="1" si="37"/>
        <v>-1.2457444159677478E-2</v>
      </c>
      <c r="P241" s="33"/>
      <c r="Q241" s="34">
        <f t="shared" si="35"/>
        <v>20640.919999999998</v>
      </c>
      <c r="R241" s="34"/>
      <c r="S241" s="34"/>
      <c r="T241" s="34"/>
    </row>
    <row r="242" spans="1:25">
      <c r="A242" s="55" t="s">
        <v>602</v>
      </c>
      <c r="B242" s="56" t="s">
        <v>31</v>
      </c>
      <c r="C242" s="55">
        <v>35660.410000000003</v>
      </c>
      <c r="D242" s="55" t="s">
        <v>68</v>
      </c>
      <c r="E242" s="39">
        <f t="shared" si="32"/>
        <v>-2963.9913857938404</v>
      </c>
      <c r="F242" s="33">
        <f t="shared" si="33"/>
        <v>-2964</v>
      </c>
      <c r="G242" s="33">
        <f t="shared" si="34"/>
        <v>1.8452000003890134E-2</v>
      </c>
      <c r="H242" s="33"/>
      <c r="I242" s="33">
        <f t="shared" si="38"/>
        <v>1.8452000003890134E-2</v>
      </c>
      <c r="K242" s="33"/>
      <c r="L242" s="33"/>
      <c r="M242" s="33"/>
      <c r="N242" s="33"/>
      <c r="O242" s="33">
        <f t="shared" ca="1" si="37"/>
        <v>-1.2446214929754854E-2</v>
      </c>
      <c r="P242" s="33"/>
      <c r="Q242" s="34">
        <f t="shared" si="35"/>
        <v>20641.910000000003</v>
      </c>
      <c r="R242" s="34"/>
      <c r="S242" s="34"/>
      <c r="T242" s="34"/>
    </row>
    <row r="243" spans="1:25">
      <c r="A243" s="55" t="s">
        <v>602</v>
      </c>
      <c r="B243" s="56" t="s">
        <v>31</v>
      </c>
      <c r="C243" s="55">
        <v>35662.46</v>
      </c>
      <c r="D243" s="55" t="s">
        <v>68</v>
      </c>
      <c r="E243" s="39">
        <f t="shared" si="32"/>
        <v>-2963.0343555194736</v>
      </c>
      <c r="F243" s="33">
        <f t="shared" si="33"/>
        <v>-2963</v>
      </c>
      <c r="G243" s="33">
        <f t="shared" si="34"/>
        <v>-7.3591000000305939E-2</v>
      </c>
      <c r="H243" s="33"/>
      <c r="I243" s="33">
        <f t="shared" si="38"/>
        <v>-7.3591000000305939E-2</v>
      </c>
      <c r="K243" s="33"/>
      <c r="L243" s="33"/>
      <c r="M243" s="33"/>
      <c r="N243" s="33"/>
      <c r="O243" s="33">
        <f t="shared" ca="1" si="37"/>
        <v>-1.2423756469909619E-2</v>
      </c>
      <c r="P243" s="33"/>
      <c r="Q243" s="34">
        <f t="shared" si="35"/>
        <v>20643.96</v>
      </c>
      <c r="R243" s="34"/>
      <c r="S243" s="34"/>
      <c r="T243" s="34"/>
    </row>
    <row r="244" spans="1:25">
      <c r="A244" s="55" t="s">
        <v>602</v>
      </c>
      <c r="B244" s="56" t="s">
        <v>31</v>
      </c>
      <c r="C244" s="55">
        <v>35690.480000000003</v>
      </c>
      <c r="D244" s="55" t="s">
        <v>68</v>
      </c>
      <c r="E244" s="39">
        <f t="shared" si="32"/>
        <v>-2949.9533856229755</v>
      </c>
      <c r="F244" s="33">
        <f t="shared" si="33"/>
        <v>-2950</v>
      </c>
      <c r="G244" s="33">
        <f t="shared" si="34"/>
        <v>9.9850000005972106E-2</v>
      </c>
      <c r="H244" s="33"/>
      <c r="I244" s="33">
        <f t="shared" si="38"/>
        <v>9.9850000005972106E-2</v>
      </c>
      <c r="K244" s="33"/>
      <c r="L244" s="33"/>
      <c r="M244" s="33"/>
      <c r="N244" s="33"/>
      <c r="O244" s="33">
        <f t="shared" ca="1" si="37"/>
        <v>-1.2131796491921518E-2</v>
      </c>
      <c r="P244" s="33"/>
      <c r="Q244" s="34">
        <f t="shared" si="35"/>
        <v>20671.980000000003</v>
      </c>
      <c r="R244" s="34"/>
      <c r="S244" s="34"/>
      <c r="T244" s="34"/>
    </row>
    <row r="245" spans="1:25">
      <c r="A245" s="55" t="s">
        <v>602</v>
      </c>
      <c r="B245" s="56" t="s">
        <v>36</v>
      </c>
      <c r="C245" s="55">
        <v>35691.440000000002</v>
      </c>
      <c r="D245" s="55" t="s">
        <v>68</v>
      </c>
      <c r="E245" s="39">
        <f t="shared" si="32"/>
        <v>-2949.5052153481497</v>
      </c>
      <c r="F245" s="33">
        <f t="shared" si="33"/>
        <v>-2949.5</v>
      </c>
      <c r="G245" s="33">
        <f t="shared" si="34"/>
        <v>-1.1171499994816259E-2</v>
      </c>
      <c r="H245" s="33"/>
      <c r="I245" s="33">
        <f t="shared" si="38"/>
        <v>-1.1171499994816259E-2</v>
      </c>
      <c r="K245" s="33"/>
      <c r="L245" s="33"/>
      <c r="M245" s="33"/>
      <c r="N245" s="33"/>
      <c r="O245" s="33">
        <f t="shared" ca="1" si="37"/>
        <v>-1.2120567261998894E-2</v>
      </c>
      <c r="P245" s="33"/>
      <c r="Q245" s="34">
        <f t="shared" si="35"/>
        <v>20672.940000000002</v>
      </c>
      <c r="R245" s="34"/>
      <c r="S245" s="34"/>
      <c r="T245" s="34"/>
    </row>
    <row r="246" spans="1:25">
      <c r="A246" s="55" t="s">
        <v>602</v>
      </c>
      <c r="B246" s="56" t="s">
        <v>31</v>
      </c>
      <c r="C246" s="55">
        <v>35692.550000000003</v>
      </c>
      <c r="D246" s="55" t="s">
        <v>68</v>
      </c>
      <c r="E246" s="39">
        <f t="shared" si="32"/>
        <v>-2948.9870184678812</v>
      </c>
      <c r="F246" s="33">
        <f t="shared" si="33"/>
        <v>-2949</v>
      </c>
      <c r="G246" s="33">
        <f t="shared" si="34"/>
        <v>2.7807000005850568E-2</v>
      </c>
      <c r="H246" s="33"/>
      <c r="I246" s="33">
        <f t="shared" si="38"/>
        <v>2.7807000005850568E-2</v>
      </c>
      <c r="K246" s="33"/>
      <c r="L246" s="33"/>
      <c r="M246" s="33"/>
      <c r="N246" s="33"/>
      <c r="O246" s="33">
        <f t="shared" ca="1" si="37"/>
        <v>-1.2109338032076283E-2</v>
      </c>
      <c r="P246" s="33"/>
      <c r="Q246" s="34">
        <f t="shared" si="35"/>
        <v>20674.050000000003</v>
      </c>
      <c r="R246" s="34"/>
      <c r="S246" s="34"/>
      <c r="T246" s="34"/>
    </row>
    <row r="247" spans="1:25">
      <c r="A247" s="55" t="s">
        <v>602</v>
      </c>
      <c r="B247" s="56" t="s">
        <v>36</v>
      </c>
      <c r="C247" s="55">
        <v>35717.42</v>
      </c>
      <c r="D247" s="55" t="s">
        <v>68</v>
      </c>
      <c r="E247" s="39">
        <f t="shared" si="32"/>
        <v>-2937.3766072856615</v>
      </c>
      <c r="F247" s="33">
        <f t="shared" si="33"/>
        <v>-2937.5</v>
      </c>
      <c r="G247" s="33">
        <f t="shared" si="34"/>
        <v>0.26431250000314321</v>
      </c>
      <c r="H247" s="33"/>
      <c r="I247" s="33">
        <f t="shared" si="38"/>
        <v>0.26431250000314321</v>
      </c>
      <c r="K247" s="33"/>
      <c r="L247" s="33"/>
      <c r="M247" s="33"/>
      <c r="N247" s="33"/>
      <c r="O247" s="33">
        <f t="shared" ca="1" si="37"/>
        <v>-1.185106574385604E-2</v>
      </c>
      <c r="P247" s="33"/>
      <c r="Q247" s="34">
        <f t="shared" si="35"/>
        <v>20698.919999999998</v>
      </c>
      <c r="R247" s="34"/>
      <c r="S247" s="34"/>
      <c r="T247" s="34"/>
    </row>
    <row r="248" spans="1:25">
      <c r="A248" s="26" t="s">
        <v>32</v>
      </c>
      <c r="B248" s="26"/>
      <c r="C248" s="27">
        <v>35838.186000000002</v>
      </c>
      <c r="D248" s="27"/>
      <c r="E248" s="26">
        <f t="shared" si="32"/>
        <v>-2880.9977204005695</v>
      </c>
      <c r="F248" s="26">
        <f t="shared" si="33"/>
        <v>-2881</v>
      </c>
      <c r="G248" s="26">
        <f t="shared" si="34"/>
        <v>4.8830000014277175E-3</v>
      </c>
      <c r="H248" s="26"/>
      <c r="I248" s="26">
        <f t="shared" si="38"/>
        <v>4.8830000014277175E-3</v>
      </c>
      <c r="J248" s="26"/>
      <c r="K248" s="26"/>
      <c r="L248" s="26"/>
      <c r="M248" s="26"/>
      <c r="N248" s="26"/>
      <c r="O248" s="26"/>
      <c r="P248" s="26"/>
      <c r="Q248" s="28">
        <f t="shared" si="35"/>
        <v>20819.686000000002</v>
      </c>
      <c r="R248" s="28"/>
      <c r="S248" s="28"/>
      <c r="T248" s="28"/>
      <c r="U248" s="26"/>
      <c r="V248" s="26"/>
      <c r="W248" s="26"/>
      <c r="X248" s="26"/>
      <c r="Y248" s="26"/>
    </row>
    <row r="249" spans="1:25">
      <c r="A249" s="26" t="s">
        <v>32</v>
      </c>
      <c r="B249" s="26"/>
      <c r="C249" s="27">
        <v>35839.264000000003</v>
      </c>
      <c r="D249" s="27"/>
      <c r="E249" s="26">
        <f t="shared" si="32"/>
        <v>-2880.494462529462</v>
      </c>
      <c r="F249" s="26">
        <f t="shared" si="33"/>
        <v>-2880.5</v>
      </c>
      <c r="G249" s="26">
        <f t="shared" si="34"/>
        <v>1.1861500002851244E-2</v>
      </c>
      <c r="H249" s="26"/>
      <c r="I249" s="26">
        <f t="shared" si="38"/>
        <v>1.1861500002851244E-2</v>
      </c>
      <c r="J249" s="26"/>
      <c r="K249" s="26"/>
      <c r="L249" s="26"/>
      <c r="M249" s="26"/>
      <c r="N249" s="26"/>
      <c r="O249" s="26"/>
      <c r="P249" s="26"/>
      <c r="Q249" s="28">
        <f t="shared" si="35"/>
        <v>20820.764000000003</v>
      </c>
      <c r="R249" s="28"/>
      <c r="S249" s="28"/>
      <c r="T249" s="28"/>
      <c r="U249" s="26"/>
      <c r="V249" s="26"/>
      <c r="W249" s="26"/>
      <c r="X249" s="26"/>
      <c r="Y249" s="26"/>
    </row>
    <row r="250" spans="1:25">
      <c r="A250" s="55" t="s">
        <v>655</v>
      </c>
      <c r="B250" s="56" t="s">
        <v>31</v>
      </c>
      <c r="C250" s="55">
        <v>36369.5</v>
      </c>
      <c r="D250" s="55" t="s">
        <v>68</v>
      </c>
      <c r="E250" s="39">
        <f t="shared" si="32"/>
        <v>-2632.9569481098179</v>
      </c>
      <c r="F250" s="33">
        <f t="shared" si="33"/>
        <v>-2633</v>
      </c>
      <c r="G250" s="33">
        <f t="shared" si="34"/>
        <v>9.2218999998294748E-2</v>
      </c>
      <c r="H250" s="33"/>
      <c r="I250" s="33">
        <f t="shared" si="38"/>
        <v>9.2218999998294748E-2</v>
      </c>
      <c r="K250" s="33"/>
      <c r="L250" s="33"/>
      <c r="M250" s="33"/>
      <c r="N250" s="33"/>
      <c r="O250" s="33">
        <f t="shared" ref="O250:O259" ca="1" si="39">+C$11+C$12*$F250</f>
        <v>-5.0124647209809081E-3</v>
      </c>
      <c r="P250" s="33"/>
      <c r="Q250" s="34">
        <f t="shared" si="35"/>
        <v>21351</v>
      </c>
      <c r="R250" s="34"/>
      <c r="S250" s="34"/>
      <c r="T250" s="34"/>
    </row>
    <row r="251" spans="1:25">
      <c r="A251" s="55" t="s">
        <v>655</v>
      </c>
      <c r="B251" s="56" t="s">
        <v>36</v>
      </c>
      <c r="C251" s="55">
        <v>36432.559999999998</v>
      </c>
      <c r="D251" s="55" t="s">
        <v>68</v>
      </c>
      <c r="E251" s="39">
        <f t="shared" si="32"/>
        <v>-2603.5177631821589</v>
      </c>
      <c r="F251" s="33">
        <f t="shared" si="33"/>
        <v>-2603.5</v>
      </c>
      <c r="G251" s="33">
        <f t="shared" si="34"/>
        <v>-3.8049499999033287E-2</v>
      </c>
      <c r="H251" s="33"/>
      <c r="I251" s="33">
        <f t="shared" si="38"/>
        <v>-3.8049499999033287E-2</v>
      </c>
      <c r="K251" s="33"/>
      <c r="L251" s="33"/>
      <c r="M251" s="33"/>
      <c r="N251" s="33"/>
      <c r="O251" s="33">
        <f t="shared" ca="1" si="39"/>
        <v>-4.3499401555463779E-3</v>
      </c>
      <c r="P251" s="33"/>
      <c r="Q251" s="34">
        <f t="shared" si="35"/>
        <v>21414.059999999998</v>
      </c>
      <c r="R251" s="34"/>
      <c r="S251" s="34"/>
      <c r="T251" s="34"/>
    </row>
    <row r="252" spans="1:25">
      <c r="A252" s="55" t="s">
        <v>655</v>
      </c>
      <c r="B252" s="56" t="s">
        <v>36</v>
      </c>
      <c r="C252" s="55">
        <v>36460.432999999997</v>
      </c>
      <c r="D252" s="55" t="s">
        <v>68</v>
      </c>
      <c r="E252" s="39">
        <f t="shared" si="32"/>
        <v>-2590.5054193589958</v>
      </c>
      <c r="F252" s="33">
        <f t="shared" si="33"/>
        <v>-2590.5</v>
      </c>
      <c r="G252" s="33">
        <f t="shared" si="34"/>
        <v>-1.1608500004513189E-2</v>
      </c>
      <c r="H252" s="33"/>
      <c r="I252" s="33">
        <f t="shared" si="38"/>
        <v>-1.1608500004513189E-2</v>
      </c>
      <c r="K252" s="33"/>
      <c r="L252" s="33"/>
      <c r="M252" s="33"/>
      <c r="N252" s="33"/>
      <c r="O252" s="33">
        <f t="shared" ca="1" si="39"/>
        <v>-4.0579801775582763E-3</v>
      </c>
      <c r="P252" s="33"/>
      <c r="Q252" s="34">
        <f t="shared" si="35"/>
        <v>21441.932999999997</v>
      </c>
      <c r="R252" s="34"/>
      <c r="S252" s="34"/>
      <c r="T252" s="34"/>
    </row>
    <row r="253" spans="1:25">
      <c r="A253" s="55" t="s">
        <v>655</v>
      </c>
      <c r="B253" s="56" t="s">
        <v>31</v>
      </c>
      <c r="C253" s="55">
        <v>36461.474000000002</v>
      </c>
      <c r="D253" s="55" t="s">
        <v>68</v>
      </c>
      <c r="E253" s="39">
        <f t="shared" si="32"/>
        <v>-2590.0194347172287</v>
      </c>
      <c r="F253" s="33">
        <f t="shared" si="33"/>
        <v>-2590</v>
      </c>
      <c r="G253" s="33">
        <f t="shared" si="34"/>
        <v>-4.1629999999713618E-2</v>
      </c>
      <c r="H253" s="33"/>
      <c r="I253" s="33">
        <f t="shared" si="38"/>
        <v>-4.1629999999713618E-2</v>
      </c>
      <c r="K253" s="33"/>
      <c r="L253" s="33"/>
      <c r="M253" s="33"/>
      <c r="N253" s="33"/>
      <c r="O253" s="33">
        <f t="shared" ca="1" si="39"/>
        <v>-4.0467509476356522E-3</v>
      </c>
      <c r="P253" s="33"/>
      <c r="Q253" s="34">
        <f t="shared" si="35"/>
        <v>21442.974000000002</v>
      </c>
      <c r="R253" s="34"/>
      <c r="S253" s="34"/>
      <c r="T253" s="34"/>
    </row>
    <row r="254" spans="1:25">
      <c r="A254" s="55" t="s">
        <v>655</v>
      </c>
      <c r="B254" s="56" t="s">
        <v>31</v>
      </c>
      <c r="C254" s="55">
        <v>36808.517</v>
      </c>
      <c r="D254" s="55" t="s">
        <v>68</v>
      </c>
      <c r="E254" s="39">
        <f t="shared" si="32"/>
        <v>-2428.0044798353715</v>
      </c>
      <c r="F254" s="33">
        <f t="shared" si="33"/>
        <v>-2428</v>
      </c>
      <c r="G254" s="33">
        <f t="shared" si="34"/>
        <v>-9.5959999962360598E-3</v>
      </c>
      <c r="H254" s="33"/>
      <c r="I254" s="33">
        <f t="shared" si="38"/>
        <v>-9.5959999962360598E-3</v>
      </c>
      <c r="K254" s="33"/>
      <c r="L254" s="33"/>
      <c r="M254" s="33"/>
      <c r="N254" s="33"/>
      <c r="O254" s="33">
        <f t="shared" ca="1" si="39"/>
        <v>-4.0848045270702044E-4</v>
      </c>
      <c r="P254" s="33"/>
      <c r="Q254" s="34">
        <f t="shared" si="35"/>
        <v>21790.017</v>
      </c>
      <c r="R254" s="34"/>
      <c r="S254" s="34"/>
      <c r="T254" s="34"/>
    </row>
    <row r="255" spans="1:25">
      <c r="A255" s="55" t="s">
        <v>655</v>
      </c>
      <c r="B255" s="56" t="s">
        <v>36</v>
      </c>
      <c r="C255" s="55">
        <v>37017.432999999997</v>
      </c>
      <c r="D255" s="55" t="s">
        <v>68</v>
      </c>
      <c r="E255" s="39">
        <f t="shared" si="32"/>
        <v>-2330.4732911524193</v>
      </c>
      <c r="F255" s="33">
        <f t="shared" si="33"/>
        <v>-2330.5</v>
      </c>
      <c r="G255" s="33">
        <f t="shared" si="34"/>
        <v>5.7211499995901249E-2</v>
      </c>
      <c r="H255" s="33"/>
      <c r="I255" s="33">
        <f t="shared" si="38"/>
        <v>5.7211499995901249E-2</v>
      </c>
      <c r="K255" s="33"/>
      <c r="L255" s="33"/>
      <c r="M255" s="33"/>
      <c r="N255" s="33"/>
      <c r="O255" s="33">
        <f t="shared" ca="1" si="39"/>
        <v>1.7812193822037345E-3</v>
      </c>
      <c r="P255" s="33"/>
      <c r="Q255" s="34">
        <f t="shared" si="35"/>
        <v>21998.932999999997</v>
      </c>
      <c r="R255" s="34"/>
      <c r="S255" s="34"/>
      <c r="T255" s="34"/>
    </row>
    <row r="256" spans="1:25">
      <c r="A256" s="55" t="s">
        <v>655</v>
      </c>
      <c r="B256" s="56" t="s">
        <v>31</v>
      </c>
      <c r="C256" s="55">
        <v>37018.445</v>
      </c>
      <c r="D256" s="55" t="s">
        <v>68</v>
      </c>
      <c r="E256" s="39">
        <f t="shared" si="32"/>
        <v>-2330.0008449877055</v>
      </c>
      <c r="F256" s="33">
        <f t="shared" si="33"/>
        <v>-2330</v>
      </c>
      <c r="G256" s="33">
        <f t="shared" si="34"/>
        <v>-1.8100000015692785E-3</v>
      </c>
      <c r="H256" s="33"/>
      <c r="I256" s="33">
        <f t="shared" si="38"/>
        <v>-1.8100000015692785E-3</v>
      </c>
      <c r="K256" s="33"/>
      <c r="L256" s="33"/>
      <c r="M256" s="33"/>
      <c r="N256" s="33"/>
      <c r="O256" s="33">
        <f t="shared" ca="1" si="39"/>
        <v>1.7924486121263586E-3</v>
      </c>
      <c r="P256" s="33"/>
      <c r="Q256" s="34">
        <f t="shared" si="35"/>
        <v>21999.945</v>
      </c>
      <c r="R256" s="34"/>
      <c r="S256" s="34"/>
      <c r="T256" s="34"/>
    </row>
    <row r="257" spans="1:25">
      <c r="A257" s="55" t="s">
        <v>655</v>
      </c>
      <c r="B257" s="56" t="s">
        <v>31</v>
      </c>
      <c r="C257" s="55">
        <v>37078.411999999997</v>
      </c>
      <c r="D257" s="55" t="s">
        <v>68</v>
      </c>
      <c r="E257" s="39">
        <f t="shared" si="32"/>
        <v>-2302.005608664253</v>
      </c>
      <c r="F257" s="33">
        <f t="shared" si="33"/>
        <v>-2302</v>
      </c>
      <c r="G257" s="33">
        <f t="shared" si="34"/>
        <v>-1.2013999999908265E-2</v>
      </c>
      <c r="H257" s="33"/>
      <c r="I257" s="33">
        <f t="shared" si="38"/>
        <v>-1.2013999999908265E-2</v>
      </c>
      <c r="K257" s="33"/>
      <c r="L257" s="33"/>
      <c r="M257" s="33"/>
      <c r="N257" s="33"/>
      <c r="O257" s="33">
        <f t="shared" ca="1" si="39"/>
        <v>2.4212854877930373E-3</v>
      </c>
      <c r="P257" s="33"/>
      <c r="Q257" s="34">
        <f t="shared" si="35"/>
        <v>22059.911999999997</v>
      </c>
      <c r="R257" s="34"/>
      <c r="S257" s="34"/>
      <c r="T257" s="34"/>
    </row>
    <row r="258" spans="1:25">
      <c r="A258" s="55" t="s">
        <v>655</v>
      </c>
      <c r="B258" s="56" t="s">
        <v>36</v>
      </c>
      <c r="C258" s="55">
        <v>37317.29</v>
      </c>
      <c r="D258" s="55" t="s">
        <v>68</v>
      </c>
      <c r="E258" s="39">
        <f t="shared" si="32"/>
        <v>-2190.4868389663502</v>
      </c>
      <c r="F258" s="33">
        <f t="shared" si="33"/>
        <v>-2190.5</v>
      </c>
      <c r="G258" s="33">
        <f t="shared" si="34"/>
        <v>2.8191500001412351E-2</v>
      </c>
      <c r="H258" s="33"/>
      <c r="I258" s="33">
        <f t="shared" si="38"/>
        <v>2.8191500001412351E-2</v>
      </c>
      <c r="K258" s="33"/>
      <c r="L258" s="33"/>
      <c r="M258" s="33"/>
      <c r="N258" s="33"/>
      <c r="O258" s="33">
        <f t="shared" ca="1" si="39"/>
        <v>4.9254037605371281E-3</v>
      </c>
      <c r="P258" s="33"/>
      <c r="Q258" s="34">
        <f t="shared" si="35"/>
        <v>22298.79</v>
      </c>
      <c r="R258" s="34"/>
      <c r="S258" s="34"/>
      <c r="T258" s="34"/>
    </row>
    <row r="259" spans="1:25">
      <c r="A259" s="55" t="s">
        <v>655</v>
      </c>
      <c r="B259" s="56" t="s">
        <v>31</v>
      </c>
      <c r="C259" s="55">
        <v>37365.370999999999</v>
      </c>
      <c r="D259" s="55" t="s">
        <v>68</v>
      </c>
      <c r="E259" s="39">
        <f t="shared" si="32"/>
        <v>-2168.0405108580917</v>
      </c>
      <c r="F259" s="33">
        <f t="shared" si="33"/>
        <v>-2168</v>
      </c>
      <c r="G259" s="33">
        <f t="shared" si="34"/>
        <v>-8.6775999996461906E-2</v>
      </c>
      <c r="H259" s="33"/>
      <c r="I259" s="33">
        <f t="shared" si="38"/>
        <v>-8.6775999996461906E-2</v>
      </c>
      <c r="K259" s="33"/>
      <c r="L259" s="33"/>
      <c r="M259" s="33"/>
      <c r="N259" s="33"/>
      <c r="O259" s="33">
        <f t="shared" ca="1" si="39"/>
        <v>5.4307191070549973E-3</v>
      </c>
      <c r="P259" s="33"/>
      <c r="Q259" s="34">
        <f t="shared" si="35"/>
        <v>22346.870999999999</v>
      </c>
      <c r="R259" s="34"/>
      <c r="S259" s="34"/>
      <c r="T259" s="34"/>
    </row>
    <row r="260" spans="1:25">
      <c r="A260" s="26" t="s">
        <v>32</v>
      </c>
      <c r="B260" s="26"/>
      <c r="C260" s="27">
        <v>37466.142999999996</v>
      </c>
      <c r="D260" s="27">
        <v>8.9999999999999993E-3</v>
      </c>
      <c r="E260" s="26">
        <f t="shared" si="32"/>
        <v>-2120.9957036343353</v>
      </c>
      <c r="F260" s="26">
        <f t="shared" si="33"/>
        <v>-2121</v>
      </c>
      <c r="G260" s="26">
        <f t="shared" si="34"/>
        <v>9.2029999941587448E-3</v>
      </c>
      <c r="H260" s="26"/>
      <c r="I260" s="26">
        <f t="shared" si="38"/>
        <v>9.2029999941587448E-3</v>
      </c>
      <c r="J260" s="26"/>
      <c r="K260" s="26"/>
      <c r="L260" s="26"/>
      <c r="M260" s="26"/>
      <c r="N260" s="26"/>
      <c r="O260" s="26"/>
      <c r="P260" s="26"/>
      <c r="Q260" s="28">
        <f t="shared" si="35"/>
        <v>22447.642999999996</v>
      </c>
      <c r="R260" s="28"/>
      <c r="S260" s="28"/>
      <c r="T260" s="28"/>
      <c r="U260" s="26"/>
      <c r="V260" s="26"/>
      <c r="W260" s="26"/>
      <c r="X260" s="26"/>
      <c r="Y260" s="26"/>
    </row>
    <row r="261" spans="1:25">
      <c r="A261" s="55" t="s">
        <v>655</v>
      </c>
      <c r="B261" s="56" t="s">
        <v>31</v>
      </c>
      <c r="C261" s="55">
        <v>37545.423000000003</v>
      </c>
      <c r="D261" s="55" t="s">
        <v>68</v>
      </c>
      <c r="E261" s="39">
        <f t="shared" si="32"/>
        <v>-2083.984308438251</v>
      </c>
      <c r="F261" s="33">
        <f t="shared" si="33"/>
        <v>-2084</v>
      </c>
      <c r="G261" s="33">
        <f t="shared" si="34"/>
        <v>3.3612000006542075E-2</v>
      </c>
      <c r="H261" s="33"/>
      <c r="I261" s="33">
        <f t="shared" si="38"/>
        <v>3.3612000006542075E-2</v>
      </c>
      <c r="K261" s="33"/>
      <c r="L261" s="33"/>
      <c r="M261" s="33"/>
      <c r="N261" s="33"/>
      <c r="O261" s="33">
        <f t="shared" ref="O261:O281" ca="1" si="40">+C$11+C$12*$F261</f>
        <v>7.3172297340550266E-3</v>
      </c>
      <c r="P261" s="33"/>
      <c r="Q261" s="34">
        <f t="shared" si="35"/>
        <v>22526.923000000003</v>
      </c>
      <c r="R261" s="34"/>
      <c r="S261" s="34"/>
      <c r="T261" s="34"/>
    </row>
    <row r="262" spans="1:25">
      <c r="A262" s="55" t="s">
        <v>655</v>
      </c>
      <c r="B262" s="56" t="s">
        <v>36</v>
      </c>
      <c r="C262" s="55">
        <v>37546.499000000003</v>
      </c>
      <c r="D262" s="55" t="s">
        <v>68</v>
      </c>
      <c r="E262" s="39">
        <f t="shared" si="32"/>
        <v>-2083.481984255216</v>
      </c>
      <c r="F262" s="33">
        <f t="shared" si="33"/>
        <v>-2083.5</v>
      </c>
      <c r="G262" s="33">
        <f t="shared" si="34"/>
        <v>3.8590500007558148E-2</v>
      </c>
      <c r="H262" s="33"/>
      <c r="I262" s="33">
        <f t="shared" si="38"/>
        <v>3.8590500007558148E-2</v>
      </c>
      <c r="K262" s="33"/>
      <c r="L262" s="33"/>
      <c r="M262" s="33"/>
      <c r="N262" s="33"/>
      <c r="O262" s="33">
        <f t="shared" ca="1" si="40"/>
        <v>7.3284589639776507E-3</v>
      </c>
      <c r="P262" s="33"/>
      <c r="Q262" s="34">
        <f t="shared" si="35"/>
        <v>22527.999000000003</v>
      </c>
      <c r="R262" s="34"/>
      <c r="S262" s="34"/>
      <c r="T262" s="34"/>
    </row>
    <row r="263" spans="1:25">
      <c r="A263" s="55" t="s">
        <v>655</v>
      </c>
      <c r="B263" s="56" t="s">
        <v>36</v>
      </c>
      <c r="C263" s="55">
        <v>37576.472000000002</v>
      </c>
      <c r="D263" s="55" t="s">
        <v>68</v>
      </c>
      <c r="E263" s="39">
        <f t="shared" si="32"/>
        <v>-2069.4892679558707</v>
      </c>
      <c r="F263" s="33">
        <f t="shared" si="33"/>
        <v>-2069.5</v>
      </c>
      <c r="G263" s="33">
        <f t="shared" si="34"/>
        <v>2.2988500000792556E-2</v>
      </c>
      <c r="H263" s="33"/>
      <c r="I263" s="33">
        <f t="shared" si="38"/>
        <v>2.2988500000792556E-2</v>
      </c>
      <c r="K263" s="33"/>
      <c r="L263" s="33"/>
      <c r="M263" s="33"/>
      <c r="N263" s="33"/>
      <c r="O263" s="33">
        <f t="shared" ca="1" si="40"/>
        <v>7.6428774018109866E-3</v>
      </c>
      <c r="P263" s="33"/>
      <c r="Q263" s="34">
        <f t="shared" si="35"/>
        <v>22557.972000000002</v>
      </c>
      <c r="R263" s="34"/>
      <c r="S263" s="34"/>
      <c r="T263" s="34"/>
    </row>
    <row r="264" spans="1:25">
      <c r="A264" s="55" t="s">
        <v>655</v>
      </c>
      <c r="B264" s="56" t="s">
        <v>36</v>
      </c>
      <c r="C264" s="55">
        <v>37636.46</v>
      </c>
      <c r="D264" s="55" t="s">
        <v>68</v>
      </c>
      <c r="E264" s="39">
        <f t="shared" si="32"/>
        <v>-2041.4842279076563</v>
      </c>
      <c r="F264" s="33">
        <f t="shared" si="33"/>
        <v>-2041.5</v>
      </c>
      <c r="G264" s="33">
        <f t="shared" si="34"/>
        <v>3.3784500003093854E-2</v>
      </c>
      <c r="H264" s="33"/>
      <c r="I264" s="33">
        <f t="shared" si="38"/>
        <v>3.3784500003093854E-2</v>
      </c>
      <c r="K264" s="33"/>
      <c r="L264" s="33"/>
      <c r="M264" s="33"/>
      <c r="N264" s="33"/>
      <c r="O264" s="33">
        <f t="shared" ca="1" si="40"/>
        <v>8.2717142774776653E-3</v>
      </c>
      <c r="P264" s="33"/>
      <c r="Q264" s="34">
        <f t="shared" si="35"/>
        <v>22617.96</v>
      </c>
      <c r="R264" s="34"/>
      <c r="S264" s="34"/>
      <c r="T264" s="34"/>
    </row>
    <row r="265" spans="1:25">
      <c r="A265" s="55" t="s">
        <v>655</v>
      </c>
      <c r="B265" s="56" t="s">
        <v>31</v>
      </c>
      <c r="C265" s="55">
        <v>37663.288999999997</v>
      </c>
      <c r="D265" s="55" t="s">
        <v>68</v>
      </c>
      <c r="E265" s="39">
        <f t="shared" si="32"/>
        <v>-2028.9592692583678</v>
      </c>
      <c r="F265" s="33">
        <f t="shared" si="33"/>
        <v>-2029</v>
      </c>
      <c r="G265" s="33">
        <f t="shared" si="34"/>
        <v>8.7246999995841179E-2</v>
      </c>
      <c r="H265" s="33"/>
      <c r="I265" s="33">
        <f t="shared" si="38"/>
        <v>8.7246999995841179E-2</v>
      </c>
      <c r="K265" s="33"/>
      <c r="L265" s="33"/>
      <c r="M265" s="33"/>
      <c r="N265" s="33"/>
      <c r="O265" s="33">
        <f t="shared" ca="1" si="40"/>
        <v>8.5524450255431428E-3</v>
      </c>
      <c r="P265" s="33"/>
      <c r="Q265" s="34">
        <f t="shared" si="35"/>
        <v>22644.788999999997</v>
      </c>
      <c r="R265" s="34"/>
      <c r="S265" s="34"/>
      <c r="T265" s="34"/>
    </row>
    <row r="266" spans="1:25">
      <c r="A266" s="55" t="s">
        <v>655</v>
      </c>
      <c r="B266" s="56" t="s">
        <v>31</v>
      </c>
      <c r="C266" s="55">
        <v>37909.527999999998</v>
      </c>
      <c r="D266" s="55" t="s">
        <v>68</v>
      </c>
      <c r="E266" s="39">
        <f t="shared" si="32"/>
        <v>-1914.0040606094278</v>
      </c>
      <c r="F266" s="33">
        <f t="shared" si="33"/>
        <v>-1914</v>
      </c>
      <c r="G266" s="33">
        <f t="shared" si="34"/>
        <v>-8.6979999978211708E-3</v>
      </c>
      <c r="H266" s="33"/>
      <c r="I266" s="33">
        <f t="shared" si="38"/>
        <v>-8.6979999978211708E-3</v>
      </c>
      <c r="K266" s="33"/>
      <c r="L266" s="33"/>
      <c r="M266" s="33"/>
      <c r="N266" s="33"/>
      <c r="O266" s="33">
        <f t="shared" ca="1" si="40"/>
        <v>1.1135167907745575E-2</v>
      </c>
      <c r="P266" s="33"/>
      <c r="Q266" s="34">
        <f t="shared" si="35"/>
        <v>22891.027999999998</v>
      </c>
      <c r="R266" s="34"/>
      <c r="S266" s="34"/>
      <c r="T266" s="34"/>
    </row>
    <row r="267" spans="1:25">
      <c r="A267" s="55" t="s">
        <v>655</v>
      </c>
      <c r="B267" s="56" t="s">
        <v>36</v>
      </c>
      <c r="C267" s="55">
        <v>37938.444000000003</v>
      </c>
      <c r="D267" s="55" t="s">
        <v>68</v>
      </c>
      <c r="E267" s="39">
        <f t="shared" si="32"/>
        <v>-1900.5047984564249</v>
      </c>
      <c r="F267" s="33">
        <f t="shared" si="33"/>
        <v>-1900.5</v>
      </c>
      <c r="G267" s="33">
        <f t="shared" si="34"/>
        <v>-1.0278499998094048E-2</v>
      </c>
      <c r="H267" s="33"/>
      <c r="I267" s="33">
        <f t="shared" si="38"/>
        <v>-1.0278499998094048E-2</v>
      </c>
      <c r="K267" s="33"/>
      <c r="L267" s="33"/>
      <c r="M267" s="33"/>
      <c r="N267" s="33"/>
      <c r="O267" s="33">
        <f t="shared" ca="1" si="40"/>
        <v>1.1438357115656293E-2</v>
      </c>
      <c r="P267" s="33"/>
      <c r="Q267" s="34">
        <f t="shared" si="35"/>
        <v>22919.944000000003</v>
      </c>
      <c r="R267" s="34"/>
      <c r="S267" s="34"/>
      <c r="T267" s="34"/>
    </row>
    <row r="268" spans="1:25">
      <c r="A268" s="55" t="s">
        <v>655</v>
      </c>
      <c r="B268" s="56" t="s">
        <v>36</v>
      </c>
      <c r="C268" s="55">
        <v>38086.286999999997</v>
      </c>
      <c r="D268" s="55" t="s">
        <v>68</v>
      </c>
      <c r="E268" s="39">
        <f t="shared" si="32"/>
        <v>-1831.4851756010512</v>
      </c>
      <c r="F268" s="33">
        <f t="shared" si="33"/>
        <v>-1831.5</v>
      </c>
      <c r="G268" s="33">
        <f t="shared" si="34"/>
        <v>3.1754499999806285E-2</v>
      </c>
      <c r="H268" s="33"/>
      <c r="I268" s="33">
        <f t="shared" si="38"/>
        <v>3.1754499999806285E-2</v>
      </c>
      <c r="K268" s="33"/>
      <c r="L268" s="33"/>
      <c r="M268" s="33"/>
      <c r="N268" s="33"/>
      <c r="O268" s="33">
        <f t="shared" ca="1" si="40"/>
        <v>1.2987990844977752E-2</v>
      </c>
      <c r="P268" s="33"/>
      <c r="Q268" s="34">
        <f t="shared" si="35"/>
        <v>23067.786999999997</v>
      </c>
      <c r="R268" s="34"/>
      <c r="S268" s="34"/>
      <c r="T268" s="34"/>
    </row>
    <row r="269" spans="1:25">
      <c r="A269" s="55" t="s">
        <v>655</v>
      </c>
      <c r="B269" s="56" t="s">
        <v>36</v>
      </c>
      <c r="C269" s="55">
        <v>38180.527999999998</v>
      </c>
      <c r="D269" s="55" t="s">
        <v>68</v>
      </c>
      <c r="E269" s="39">
        <f t="shared" si="32"/>
        <v>-1787.4893267782209</v>
      </c>
      <c r="F269" s="33">
        <f t="shared" si="33"/>
        <v>-1787.5</v>
      </c>
      <c r="G269" s="33">
        <f t="shared" si="34"/>
        <v>2.2862500001792796E-2</v>
      </c>
      <c r="H269" s="33"/>
      <c r="I269" s="33">
        <f t="shared" si="38"/>
        <v>2.2862500001792796E-2</v>
      </c>
      <c r="K269" s="33"/>
      <c r="L269" s="33"/>
      <c r="M269" s="33"/>
      <c r="N269" s="33"/>
      <c r="O269" s="33">
        <f t="shared" ca="1" si="40"/>
        <v>1.3976163078168242E-2</v>
      </c>
      <c r="P269" s="33"/>
      <c r="Q269" s="34">
        <f t="shared" si="35"/>
        <v>23162.027999999998</v>
      </c>
      <c r="R269" s="34"/>
      <c r="S269" s="34"/>
      <c r="T269" s="34"/>
    </row>
    <row r="270" spans="1:25">
      <c r="A270" s="55" t="s">
        <v>655</v>
      </c>
      <c r="B270" s="56" t="s">
        <v>36</v>
      </c>
      <c r="C270" s="55">
        <v>38255.499000000003</v>
      </c>
      <c r="D270" s="55" t="s">
        <v>68</v>
      </c>
      <c r="E270" s="39">
        <f t="shared" si="32"/>
        <v>-1752.4895625344568</v>
      </c>
      <c r="F270" s="33">
        <f t="shared" si="33"/>
        <v>-1752.5</v>
      </c>
      <c r="G270" s="33">
        <f t="shared" si="34"/>
        <v>2.2357500005455222E-2</v>
      </c>
      <c r="H270" s="33"/>
      <c r="I270" s="33">
        <f t="shared" si="38"/>
        <v>2.2357500005455222E-2</v>
      </c>
      <c r="K270" s="33"/>
      <c r="L270" s="33"/>
      <c r="M270" s="33"/>
      <c r="N270" s="33"/>
      <c r="O270" s="33">
        <f t="shared" ca="1" si="40"/>
        <v>1.4762209172751589E-2</v>
      </c>
      <c r="P270" s="33"/>
      <c r="Q270" s="34">
        <f t="shared" si="35"/>
        <v>23236.999000000003</v>
      </c>
      <c r="R270" s="34"/>
      <c r="S270" s="34"/>
      <c r="T270" s="34"/>
    </row>
    <row r="271" spans="1:25">
      <c r="A271" s="55" t="s">
        <v>655</v>
      </c>
      <c r="B271" s="56" t="s">
        <v>31</v>
      </c>
      <c r="C271" s="55">
        <v>38284.379999999997</v>
      </c>
      <c r="D271" s="55" t="s">
        <v>68</v>
      </c>
      <c r="E271" s="39">
        <f t="shared" si="32"/>
        <v>-1739.0066399227287</v>
      </c>
      <c r="F271" s="33">
        <f t="shared" si="33"/>
        <v>-1739</v>
      </c>
      <c r="G271" s="33">
        <f t="shared" si="34"/>
        <v>-1.4222999998310115E-2</v>
      </c>
      <c r="H271" s="33"/>
      <c r="I271" s="33">
        <f t="shared" si="38"/>
        <v>-1.4222999998310115E-2</v>
      </c>
      <c r="K271" s="33"/>
      <c r="L271" s="33"/>
      <c r="M271" s="33"/>
      <c r="N271" s="33"/>
      <c r="O271" s="33">
        <f t="shared" ca="1" si="40"/>
        <v>1.5065398380662315E-2</v>
      </c>
      <c r="P271" s="33"/>
      <c r="Q271" s="34">
        <f t="shared" si="35"/>
        <v>23265.879999999997</v>
      </c>
      <c r="R271" s="34"/>
      <c r="S271" s="34"/>
      <c r="T271" s="34"/>
    </row>
    <row r="272" spans="1:25">
      <c r="A272" s="55" t="s">
        <v>655</v>
      </c>
      <c r="B272" s="56" t="s">
        <v>36</v>
      </c>
      <c r="C272" s="55">
        <v>38315.425999999999</v>
      </c>
      <c r="D272" s="55" t="s">
        <v>68</v>
      </c>
      <c r="E272" s="39">
        <f t="shared" si="32"/>
        <v>-1724.5129999724559</v>
      </c>
      <c r="F272" s="33">
        <f t="shared" si="33"/>
        <v>-1724.5</v>
      </c>
      <c r="G272" s="33">
        <f t="shared" si="34"/>
        <v>-2.7846500001032837E-2</v>
      </c>
      <c r="H272" s="33"/>
      <c r="I272" s="33">
        <f t="shared" si="38"/>
        <v>-2.7846500001032837E-2</v>
      </c>
      <c r="K272" s="33"/>
      <c r="L272" s="33"/>
      <c r="M272" s="33"/>
      <c r="N272" s="33"/>
      <c r="O272" s="33">
        <f t="shared" ca="1" si="40"/>
        <v>1.5391046048418268E-2</v>
      </c>
      <c r="P272" s="33"/>
      <c r="Q272" s="34">
        <f t="shared" si="35"/>
        <v>23296.925999999999</v>
      </c>
      <c r="R272" s="34"/>
      <c r="S272" s="34"/>
      <c r="T272" s="34"/>
    </row>
    <row r="273" spans="1:25">
      <c r="A273" s="55" t="s">
        <v>655</v>
      </c>
      <c r="B273" s="56" t="s">
        <v>31</v>
      </c>
      <c r="C273" s="55">
        <v>38464.319000000003</v>
      </c>
      <c r="D273" s="55" t="s">
        <v>68</v>
      </c>
      <c r="E273" s="39">
        <f t="shared" si="32"/>
        <v>-1655.0031908789861</v>
      </c>
      <c r="F273" s="33">
        <f t="shared" si="33"/>
        <v>-1655</v>
      </c>
      <c r="G273" s="33">
        <f t="shared" si="34"/>
        <v>-6.8349999928614125E-3</v>
      </c>
      <c r="H273" s="33"/>
      <c r="I273" s="33">
        <f t="shared" ref="I273:I304" si="41">+G273</f>
        <v>-6.8349999928614125E-3</v>
      </c>
      <c r="K273" s="33"/>
      <c r="L273" s="33"/>
      <c r="M273" s="33"/>
      <c r="N273" s="33"/>
      <c r="O273" s="33">
        <f t="shared" ca="1" si="40"/>
        <v>1.6951909007662344E-2</v>
      </c>
      <c r="P273" s="33"/>
      <c r="Q273" s="34">
        <f t="shared" si="35"/>
        <v>23445.819000000003</v>
      </c>
      <c r="R273" s="34"/>
      <c r="S273" s="34"/>
      <c r="T273" s="34"/>
    </row>
    <row r="274" spans="1:25">
      <c r="A274" s="55" t="s">
        <v>655</v>
      </c>
      <c r="B274" s="56" t="s">
        <v>36</v>
      </c>
      <c r="C274" s="55">
        <v>39024.483999999997</v>
      </c>
      <c r="D274" s="55" t="s">
        <v>68</v>
      </c>
      <c r="E274" s="39">
        <f t="shared" si="32"/>
        <v>-1393.4935012975941</v>
      </c>
      <c r="F274" s="33">
        <f t="shared" si="33"/>
        <v>-1393.5</v>
      </c>
      <c r="G274" s="33">
        <f t="shared" si="34"/>
        <v>1.3920500001404434E-2</v>
      </c>
      <c r="H274" s="33"/>
      <c r="I274" s="33">
        <f t="shared" si="41"/>
        <v>1.3920500001404434E-2</v>
      </c>
      <c r="K274" s="33"/>
      <c r="L274" s="33"/>
      <c r="M274" s="33"/>
      <c r="N274" s="33"/>
      <c r="O274" s="33">
        <f t="shared" ca="1" si="40"/>
        <v>2.2824796257192213E-2</v>
      </c>
      <c r="P274" s="33"/>
      <c r="Q274" s="34">
        <f t="shared" si="35"/>
        <v>24005.983999999997</v>
      </c>
      <c r="R274" s="34"/>
      <c r="S274" s="34"/>
      <c r="T274" s="34"/>
    </row>
    <row r="275" spans="1:25">
      <c r="A275" s="55" t="s">
        <v>655</v>
      </c>
      <c r="B275" s="56" t="s">
        <v>36</v>
      </c>
      <c r="C275" s="55">
        <v>39024.489000000001</v>
      </c>
      <c r="D275" s="55" t="s">
        <v>68</v>
      </c>
      <c r="E275" s="39">
        <f t="shared" si="32"/>
        <v>-1393.4911670774104</v>
      </c>
      <c r="F275" s="33">
        <f t="shared" si="33"/>
        <v>-1393.5</v>
      </c>
      <c r="G275" s="33">
        <f t="shared" si="34"/>
        <v>1.8920500006061047E-2</v>
      </c>
      <c r="H275" s="33"/>
      <c r="I275" s="33">
        <f t="shared" si="41"/>
        <v>1.8920500006061047E-2</v>
      </c>
      <c r="K275" s="33"/>
      <c r="L275" s="33"/>
      <c r="M275" s="33"/>
      <c r="N275" s="33"/>
      <c r="O275" s="33">
        <f t="shared" ca="1" si="40"/>
        <v>2.2824796257192213E-2</v>
      </c>
      <c r="P275" s="33"/>
      <c r="Q275" s="34">
        <f t="shared" si="35"/>
        <v>24005.989000000001</v>
      </c>
      <c r="R275" s="34"/>
      <c r="S275" s="34"/>
      <c r="T275" s="34"/>
    </row>
    <row r="276" spans="1:25">
      <c r="A276" s="55" t="s">
        <v>655</v>
      </c>
      <c r="B276" s="56" t="s">
        <v>36</v>
      </c>
      <c r="C276" s="55">
        <v>39026.561000000002</v>
      </c>
      <c r="D276" s="55" t="s">
        <v>68</v>
      </c>
      <c r="E276" s="39">
        <f t="shared" si="32"/>
        <v>-1392.5238662342435</v>
      </c>
      <c r="F276" s="33">
        <f t="shared" si="33"/>
        <v>-1392.5</v>
      </c>
      <c r="G276" s="33">
        <f t="shared" si="34"/>
        <v>-5.1122500000928994E-2</v>
      </c>
      <c r="H276" s="33"/>
      <c r="I276" s="33">
        <f t="shared" si="41"/>
        <v>-5.1122500000928994E-2</v>
      </c>
      <c r="K276" s="33"/>
      <c r="L276" s="33"/>
      <c r="M276" s="33"/>
      <c r="N276" s="33"/>
      <c r="O276" s="33">
        <f t="shared" ca="1" si="40"/>
        <v>2.2847254717037455E-2</v>
      </c>
      <c r="P276" s="33"/>
      <c r="Q276" s="34">
        <f t="shared" si="35"/>
        <v>24008.061000000002</v>
      </c>
      <c r="R276" s="34"/>
      <c r="S276" s="34"/>
      <c r="T276" s="34"/>
    </row>
    <row r="277" spans="1:25">
      <c r="A277" s="55" t="s">
        <v>655</v>
      </c>
      <c r="B277" s="56" t="s">
        <v>36</v>
      </c>
      <c r="C277" s="55">
        <v>39052.362999999998</v>
      </c>
      <c r="D277" s="55" t="s">
        <v>68</v>
      </c>
      <c r="E277" s="39">
        <f t="shared" ref="E277:E322" si="42">+(C277-C$7)/C$8</f>
        <v>-1380.4783564102129</v>
      </c>
      <c r="F277" s="33">
        <f t="shared" ref="F277:F322" si="43">ROUND(2*E277,0)/2</f>
        <v>-1380.5</v>
      </c>
      <c r="G277" s="33">
        <f t="shared" ref="G277:G322" si="44">+C277-(C$7+F277*C$8)</f>
        <v>4.6361499997146893E-2</v>
      </c>
      <c r="H277" s="33"/>
      <c r="I277" s="33">
        <f t="shared" si="41"/>
        <v>4.6361499997146893E-2</v>
      </c>
      <c r="K277" s="33"/>
      <c r="L277" s="33"/>
      <c r="M277" s="33"/>
      <c r="N277" s="33"/>
      <c r="O277" s="33">
        <f t="shared" ca="1" si="40"/>
        <v>2.3116756235180315E-2</v>
      </c>
      <c r="P277" s="33"/>
      <c r="Q277" s="34">
        <f t="shared" ref="Q277:Q322" si="45">+C277-15018.5</f>
        <v>24033.862999999998</v>
      </c>
      <c r="R277" s="34"/>
      <c r="S277" s="34"/>
      <c r="T277" s="34"/>
    </row>
    <row r="278" spans="1:25">
      <c r="A278" s="55" t="s">
        <v>655</v>
      </c>
      <c r="B278" s="56" t="s">
        <v>31</v>
      </c>
      <c r="C278" s="55">
        <v>39053.362999999998</v>
      </c>
      <c r="D278" s="55" t="s">
        <v>68</v>
      </c>
      <c r="E278" s="39">
        <f t="shared" si="42"/>
        <v>-1380.0115123739354</v>
      </c>
      <c r="F278" s="33">
        <f t="shared" si="43"/>
        <v>-1380</v>
      </c>
      <c r="G278" s="33">
        <f t="shared" si="44"/>
        <v>-2.4660000002768356E-2</v>
      </c>
      <c r="H278" s="33"/>
      <c r="I278" s="33">
        <f t="shared" si="41"/>
        <v>-2.4660000002768356E-2</v>
      </c>
      <c r="K278" s="33"/>
      <c r="L278" s="33"/>
      <c r="M278" s="33"/>
      <c r="N278" s="33"/>
      <c r="O278" s="33">
        <f t="shared" ca="1" si="40"/>
        <v>2.3127985465102936E-2</v>
      </c>
      <c r="P278" s="33"/>
      <c r="Q278" s="34">
        <f t="shared" si="45"/>
        <v>24034.862999999998</v>
      </c>
      <c r="R278" s="34"/>
      <c r="S278" s="34"/>
      <c r="T278" s="34"/>
    </row>
    <row r="279" spans="1:25">
      <c r="A279" s="55" t="s">
        <v>655</v>
      </c>
      <c r="B279" s="56" t="s">
        <v>31</v>
      </c>
      <c r="C279" s="55">
        <v>39053.421999999999</v>
      </c>
      <c r="D279" s="55" t="s">
        <v>68</v>
      </c>
      <c r="E279" s="39">
        <f t="shared" si="42"/>
        <v>-1379.9839685757945</v>
      </c>
      <c r="F279" s="33">
        <f t="shared" si="43"/>
        <v>-1380</v>
      </c>
      <c r="G279" s="33">
        <f t="shared" si="44"/>
        <v>3.4339999998337589E-2</v>
      </c>
      <c r="H279" s="33"/>
      <c r="I279" s="33">
        <f t="shared" si="41"/>
        <v>3.4339999998337589E-2</v>
      </c>
      <c r="K279" s="33"/>
      <c r="L279" s="33"/>
      <c r="M279" s="33"/>
      <c r="N279" s="33"/>
      <c r="O279" s="33">
        <f t="shared" ca="1" si="40"/>
        <v>2.3127985465102936E-2</v>
      </c>
      <c r="P279" s="33"/>
      <c r="Q279" s="34">
        <f t="shared" si="45"/>
        <v>24034.921999999999</v>
      </c>
      <c r="R279" s="34"/>
      <c r="S279" s="34"/>
      <c r="T279" s="34"/>
    </row>
    <row r="280" spans="1:25">
      <c r="A280" s="55" t="s">
        <v>655</v>
      </c>
      <c r="B280" s="56" t="s">
        <v>36</v>
      </c>
      <c r="C280" s="55">
        <v>39142.336000000003</v>
      </c>
      <c r="D280" s="55" t="s">
        <v>68</v>
      </c>
      <c r="E280" s="39">
        <f t="shared" si="42"/>
        <v>-1338.4749979342132</v>
      </c>
      <c r="F280" s="33">
        <f t="shared" si="43"/>
        <v>-1338.5</v>
      </c>
      <c r="G280" s="33">
        <f t="shared" si="44"/>
        <v>5.3555500002403278E-2</v>
      </c>
      <c r="H280" s="33"/>
      <c r="I280" s="33">
        <f t="shared" si="41"/>
        <v>5.3555500002403278E-2</v>
      </c>
      <c r="K280" s="33"/>
      <c r="L280" s="33"/>
      <c r="M280" s="33"/>
      <c r="N280" s="33"/>
      <c r="O280" s="33">
        <f t="shared" ca="1" si="40"/>
        <v>2.4060011548680333E-2</v>
      </c>
      <c r="P280" s="33"/>
      <c r="Q280" s="34">
        <f t="shared" si="45"/>
        <v>24123.836000000003</v>
      </c>
      <c r="R280" s="34"/>
      <c r="S280" s="34"/>
      <c r="T280" s="34"/>
    </row>
    <row r="281" spans="1:25">
      <c r="A281" s="55" t="s">
        <v>655</v>
      </c>
      <c r="B281" s="56" t="s">
        <v>31</v>
      </c>
      <c r="C281" s="55">
        <v>39233.326999999997</v>
      </c>
      <c r="D281" s="55" t="s">
        <v>68</v>
      </c>
      <c r="E281" s="39">
        <f t="shared" si="42"/>
        <v>-1295.9963922292884</v>
      </c>
      <c r="F281" s="33">
        <f t="shared" si="43"/>
        <v>-1296</v>
      </c>
      <c r="G281" s="33">
        <f t="shared" si="44"/>
        <v>7.7279999968595803E-3</v>
      </c>
      <c r="H281" s="33"/>
      <c r="I281" s="33">
        <f t="shared" si="41"/>
        <v>7.7279999968595803E-3</v>
      </c>
      <c r="K281" s="33"/>
      <c r="L281" s="33"/>
      <c r="M281" s="33"/>
      <c r="N281" s="33"/>
      <c r="O281" s="33">
        <f t="shared" ca="1" si="40"/>
        <v>2.5014496092102968E-2</v>
      </c>
      <c r="P281" s="33"/>
      <c r="Q281" s="34">
        <f t="shared" si="45"/>
        <v>24214.826999999997</v>
      </c>
      <c r="R281" s="34"/>
      <c r="S281" s="34"/>
      <c r="T281" s="34"/>
    </row>
    <row r="282" spans="1:25">
      <c r="A282" s="26" t="s">
        <v>32</v>
      </c>
      <c r="B282" s="26"/>
      <c r="C282" s="27">
        <v>39327.584000000003</v>
      </c>
      <c r="D282" s="27">
        <v>8.9999999999999993E-3</v>
      </c>
      <c r="E282" s="26">
        <f t="shared" si="42"/>
        <v>-1251.9930739018762</v>
      </c>
      <c r="F282" s="26">
        <f t="shared" si="43"/>
        <v>-1252</v>
      </c>
      <c r="G282" s="26">
        <f t="shared" si="44"/>
        <v>1.483600000210572E-2</v>
      </c>
      <c r="H282" s="26"/>
      <c r="I282" s="26">
        <f t="shared" si="41"/>
        <v>1.483600000210572E-2</v>
      </c>
      <c r="J282" s="26"/>
      <c r="K282" s="26"/>
      <c r="L282" s="26"/>
      <c r="M282" s="26"/>
      <c r="N282" s="26"/>
      <c r="O282" s="26"/>
      <c r="P282" s="26"/>
      <c r="Q282" s="28">
        <f t="shared" si="45"/>
        <v>24309.084000000003</v>
      </c>
      <c r="R282" s="28"/>
      <c r="S282" s="28"/>
      <c r="T282" s="28"/>
      <c r="U282" s="26"/>
      <c r="V282" s="26"/>
      <c r="W282" s="26"/>
      <c r="X282" s="26"/>
      <c r="Y282" s="26"/>
    </row>
    <row r="283" spans="1:25">
      <c r="A283" s="55" t="s">
        <v>655</v>
      </c>
      <c r="B283" s="56" t="s">
        <v>36</v>
      </c>
      <c r="C283" s="55">
        <v>39386.5</v>
      </c>
      <c r="D283" s="55" t="s">
        <v>68</v>
      </c>
      <c r="E283" s="39">
        <f t="shared" si="42"/>
        <v>-1224.4884906605512</v>
      </c>
      <c r="F283" s="33">
        <f t="shared" si="43"/>
        <v>-1224.5</v>
      </c>
      <c r="G283" s="33">
        <f t="shared" si="44"/>
        <v>2.4653500004205853E-2</v>
      </c>
      <c r="H283" s="33"/>
      <c r="I283" s="33">
        <f t="shared" si="41"/>
        <v>2.4653500004205853E-2</v>
      </c>
      <c r="K283" s="33"/>
      <c r="L283" s="33"/>
      <c r="M283" s="33"/>
      <c r="N283" s="33"/>
      <c r="O283" s="33">
        <f t="shared" ref="O283:O295" ca="1" si="46">+C$11+C$12*$F283</f>
        <v>2.6620275971037523E-2</v>
      </c>
      <c r="P283" s="33"/>
      <c r="Q283" s="34">
        <f t="shared" si="45"/>
        <v>24368</v>
      </c>
      <c r="R283" s="34"/>
      <c r="S283" s="34"/>
      <c r="T283" s="34"/>
    </row>
    <row r="284" spans="1:25">
      <c r="A284" s="55" t="s">
        <v>655</v>
      </c>
      <c r="B284" s="56" t="s">
        <v>31</v>
      </c>
      <c r="C284" s="55">
        <v>39387.563000000002</v>
      </c>
      <c r="D284" s="55" t="s">
        <v>68</v>
      </c>
      <c r="E284" s="39">
        <f t="shared" si="42"/>
        <v>-1223.9922354499872</v>
      </c>
      <c r="F284" s="33">
        <f t="shared" si="43"/>
        <v>-1224</v>
      </c>
      <c r="G284" s="33">
        <f t="shared" si="44"/>
        <v>1.6632000006211456E-2</v>
      </c>
      <c r="H284" s="33"/>
      <c r="I284" s="33">
        <f t="shared" si="41"/>
        <v>1.6632000006211456E-2</v>
      </c>
      <c r="K284" s="33"/>
      <c r="L284" s="33"/>
      <c r="M284" s="33"/>
      <c r="N284" s="33"/>
      <c r="O284" s="33">
        <f t="shared" ca="1" si="46"/>
        <v>2.6631505200960141E-2</v>
      </c>
      <c r="P284" s="33"/>
      <c r="Q284" s="34">
        <f t="shared" si="45"/>
        <v>24369.063000000002</v>
      </c>
      <c r="R284" s="34"/>
      <c r="S284" s="34"/>
      <c r="T284" s="34"/>
    </row>
    <row r="285" spans="1:25">
      <c r="A285" s="55" t="s">
        <v>655</v>
      </c>
      <c r="B285" s="56" t="s">
        <v>31</v>
      </c>
      <c r="C285" s="55">
        <v>39443.271999999997</v>
      </c>
      <c r="D285" s="55" t="s">
        <v>68</v>
      </c>
      <c r="E285" s="39">
        <f t="shared" si="42"/>
        <v>-1197.9848210330053</v>
      </c>
      <c r="F285" s="33">
        <f t="shared" si="43"/>
        <v>-1198</v>
      </c>
      <c r="G285" s="33">
        <f t="shared" si="44"/>
        <v>3.2513999998627696E-2</v>
      </c>
      <c r="H285" s="33"/>
      <c r="I285" s="33">
        <f t="shared" si="41"/>
        <v>3.2513999998627696E-2</v>
      </c>
      <c r="K285" s="33"/>
      <c r="L285" s="33"/>
      <c r="M285" s="33"/>
      <c r="N285" s="33"/>
      <c r="O285" s="33">
        <f t="shared" ca="1" si="46"/>
        <v>2.7215425156936344E-2</v>
      </c>
      <c r="P285" s="33"/>
      <c r="Q285" s="34">
        <f t="shared" si="45"/>
        <v>24424.771999999997</v>
      </c>
      <c r="R285" s="34"/>
      <c r="S285" s="34"/>
      <c r="T285" s="34"/>
    </row>
    <row r="286" spans="1:25">
      <c r="A286" s="55" t="s">
        <v>655</v>
      </c>
      <c r="B286" s="56" t="s">
        <v>36</v>
      </c>
      <c r="C286" s="55">
        <v>39444.315999999999</v>
      </c>
      <c r="D286" s="55" t="s">
        <v>68</v>
      </c>
      <c r="E286" s="39">
        <f t="shared" si="42"/>
        <v>-1197.4974358591307</v>
      </c>
      <c r="F286" s="33">
        <f t="shared" si="43"/>
        <v>-1197.5</v>
      </c>
      <c r="G286" s="33">
        <f t="shared" si="44"/>
        <v>5.4925000004004687E-3</v>
      </c>
      <c r="H286" s="33"/>
      <c r="I286" s="33">
        <f t="shared" si="41"/>
        <v>5.4925000004004687E-3</v>
      </c>
      <c r="K286" s="33"/>
      <c r="L286" s="33"/>
      <c r="M286" s="33"/>
      <c r="N286" s="33"/>
      <c r="O286" s="33">
        <f t="shared" ca="1" si="46"/>
        <v>2.7226654386858961E-2</v>
      </c>
      <c r="P286" s="33"/>
      <c r="Q286" s="34">
        <f t="shared" si="45"/>
        <v>24425.815999999999</v>
      </c>
      <c r="R286" s="34"/>
      <c r="S286" s="34"/>
      <c r="T286" s="34"/>
    </row>
    <row r="287" spans="1:25">
      <c r="A287" s="55" t="s">
        <v>655</v>
      </c>
      <c r="B287" s="56" t="s">
        <v>31</v>
      </c>
      <c r="C287" s="55">
        <v>39672.453000000001</v>
      </c>
      <c r="D287" s="55" t="s">
        <v>68</v>
      </c>
      <c r="E287" s="39">
        <f t="shared" si="42"/>
        <v>-1090.9930379548859</v>
      </c>
      <c r="F287" s="33">
        <f t="shared" si="43"/>
        <v>-1091</v>
      </c>
      <c r="G287" s="33">
        <f t="shared" si="44"/>
        <v>1.4912999999069143E-2</v>
      </c>
      <c r="H287" s="33"/>
      <c r="I287" s="33">
        <f t="shared" si="41"/>
        <v>1.4912999999069143E-2</v>
      </c>
      <c r="K287" s="33"/>
      <c r="L287" s="33"/>
      <c r="M287" s="33"/>
      <c r="N287" s="33"/>
      <c r="O287" s="33">
        <f t="shared" ca="1" si="46"/>
        <v>2.9618480360376863E-2</v>
      </c>
      <c r="P287" s="33"/>
      <c r="Q287" s="34">
        <f t="shared" si="45"/>
        <v>24653.953000000001</v>
      </c>
      <c r="R287" s="34"/>
      <c r="S287" s="34"/>
      <c r="T287" s="34"/>
    </row>
    <row r="288" spans="1:25">
      <c r="A288" s="55" t="s">
        <v>655</v>
      </c>
      <c r="B288" s="56" t="s">
        <v>31</v>
      </c>
      <c r="C288" s="55">
        <v>39702.464999999997</v>
      </c>
      <c r="D288" s="55" t="s">
        <v>68</v>
      </c>
      <c r="E288" s="39">
        <f t="shared" si="42"/>
        <v>-1076.9821147381274</v>
      </c>
      <c r="F288" s="33">
        <f t="shared" si="43"/>
        <v>-1077</v>
      </c>
      <c r="G288" s="33">
        <f t="shared" si="44"/>
        <v>3.8310999996610917E-2</v>
      </c>
      <c r="H288" s="33"/>
      <c r="I288" s="33">
        <f t="shared" si="41"/>
        <v>3.8310999996610917E-2</v>
      </c>
      <c r="K288" s="33"/>
      <c r="L288" s="33"/>
      <c r="M288" s="33"/>
      <c r="N288" s="33"/>
      <c r="O288" s="33">
        <f t="shared" ca="1" si="46"/>
        <v>2.9932898798210202E-2</v>
      </c>
      <c r="P288" s="33"/>
      <c r="Q288" s="34">
        <f t="shared" si="45"/>
        <v>24683.964999999997</v>
      </c>
      <c r="R288" s="34"/>
      <c r="S288" s="34"/>
      <c r="T288" s="34"/>
    </row>
    <row r="289" spans="1:25">
      <c r="A289" s="55" t="s">
        <v>655</v>
      </c>
      <c r="B289" s="56" t="s">
        <v>31</v>
      </c>
      <c r="C289" s="55">
        <v>39762.449999999997</v>
      </c>
      <c r="D289" s="55" t="s">
        <v>68</v>
      </c>
      <c r="E289" s="39">
        <f t="shared" si="42"/>
        <v>-1048.9784752220203</v>
      </c>
      <c r="F289" s="33">
        <f t="shared" si="43"/>
        <v>-1049</v>
      </c>
      <c r="G289" s="33">
        <f t="shared" si="44"/>
        <v>4.6106999994663056E-2</v>
      </c>
      <c r="H289" s="33"/>
      <c r="I289" s="33">
        <f t="shared" si="41"/>
        <v>4.6106999994663056E-2</v>
      </c>
      <c r="K289" s="33"/>
      <c r="L289" s="33"/>
      <c r="M289" s="33"/>
      <c r="N289" s="33"/>
      <c r="O289" s="33">
        <f t="shared" ca="1" si="46"/>
        <v>3.0561735673876881E-2</v>
      </c>
      <c r="P289" s="33"/>
      <c r="Q289" s="34">
        <f t="shared" si="45"/>
        <v>24743.949999999997</v>
      </c>
      <c r="R289" s="34"/>
      <c r="S289" s="34"/>
      <c r="T289" s="34"/>
    </row>
    <row r="290" spans="1:25">
      <c r="A290" s="55" t="s">
        <v>655</v>
      </c>
      <c r="B290" s="56" t="s">
        <v>31</v>
      </c>
      <c r="C290" s="55">
        <v>39852.33</v>
      </c>
      <c r="D290" s="55" t="s">
        <v>68</v>
      </c>
      <c r="E290" s="39">
        <f t="shared" si="42"/>
        <v>-1007.0185332413949</v>
      </c>
      <c r="F290" s="33">
        <f t="shared" si="43"/>
        <v>-1007</v>
      </c>
      <c r="G290" s="33">
        <f t="shared" si="44"/>
        <v>-3.9699000000837259E-2</v>
      </c>
      <c r="H290" s="33"/>
      <c r="I290" s="33">
        <f t="shared" si="41"/>
        <v>-3.9699000000837259E-2</v>
      </c>
      <c r="K290" s="33"/>
      <c r="L290" s="33"/>
      <c r="M290" s="33"/>
      <c r="N290" s="33"/>
      <c r="O290" s="33">
        <f t="shared" ca="1" si="46"/>
        <v>3.1504990987376899E-2</v>
      </c>
      <c r="P290" s="33"/>
      <c r="Q290" s="34">
        <f t="shared" si="45"/>
        <v>24833.83</v>
      </c>
      <c r="R290" s="34"/>
      <c r="S290" s="34"/>
      <c r="T290" s="34"/>
    </row>
    <row r="291" spans="1:25">
      <c r="A291" s="55" t="s">
        <v>655</v>
      </c>
      <c r="B291" s="56" t="s">
        <v>36</v>
      </c>
      <c r="C291" s="55">
        <v>40258.252</v>
      </c>
      <c r="D291" s="55" t="s">
        <v>68</v>
      </c>
      <c r="E291" s="39">
        <f t="shared" si="42"/>
        <v>-817.51626834755359</v>
      </c>
      <c r="F291" s="33">
        <f t="shared" si="43"/>
        <v>-817.5</v>
      </c>
      <c r="G291" s="33">
        <f t="shared" si="44"/>
        <v>-3.4847499999159481E-2</v>
      </c>
      <c r="H291" s="33"/>
      <c r="I291" s="33">
        <f t="shared" si="41"/>
        <v>-3.4847499999159481E-2</v>
      </c>
      <c r="K291" s="33"/>
      <c r="L291" s="33"/>
      <c r="M291" s="33"/>
      <c r="N291" s="33"/>
      <c r="O291" s="33">
        <f t="shared" ca="1" si="46"/>
        <v>3.5760869128049592E-2</v>
      </c>
      <c r="P291" s="33"/>
      <c r="Q291" s="34">
        <f t="shared" si="45"/>
        <v>25239.752</v>
      </c>
      <c r="R291" s="34"/>
      <c r="S291" s="34"/>
      <c r="T291" s="34"/>
    </row>
    <row r="292" spans="1:25">
      <c r="A292" s="55" t="s">
        <v>655</v>
      </c>
      <c r="B292" s="56" t="s">
        <v>36</v>
      </c>
      <c r="C292" s="55">
        <v>40318.322</v>
      </c>
      <c r="D292" s="55" t="s">
        <v>68</v>
      </c>
      <c r="E292" s="39">
        <f t="shared" si="42"/>
        <v>-789.4729470883633</v>
      </c>
      <c r="F292" s="33">
        <f t="shared" si="43"/>
        <v>-789.5</v>
      </c>
      <c r="G292" s="33">
        <f t="shared" si="44"/>
        <v>5.7948499998019543E-2</v>
      </c>
      <c r="H292" s="33"/>
      <c r="I292" s="33">
        <f t="shared" si="41"/>
        <v>5.7948499998019543E-2</v>
      </c>
      <c r="K292" s="33"/>
      <c r="L292" s="33"/>
      <c r="M292" s="33"/>
      <c r="N292" s="33"/>
      <c r="O292" s="33">
        <f t="shared" ca="1" si="46"/>
        <v>3.6389706003716271E-2</v>
      </c>
      <c r="P292" s="33"/>
      <c r="Q292" s="34">
        <f t="shared" si="45"/>
        <v>25299.822</v>
      </c>
      <c r="R292" s="34"/>
      <c r="S292" s="34"/>
      <c r="T292" s="34"/>
    </row>
    <row r="293" spans="1:25">
      <c r="A293" s="55" t="s">
        <v>655</v>
      </c>
      <c r="B293" s="56" t="s">
        <v>31</v>
      </c>
      <c r="C293" s="55">
        <v>40443.519999999997</v>
      </c>
      <c r="D293" s="55" t="s">
        <v>68</v>
      </c>
      <c r="E293" s="39">
        <f t="shared" si="42"/>
        <v>-731.02500743449241</v>
      </c>
      <c r="F293" s="33">
        <f t="shared" si="43"/>
        <v>-731</v>
      </c>
      <c r="G293" s="33">
        <f t="shared" si="44"/>
        <v>-5.356700000265846E-2</v>
      </c>
      <c r="H293" s="33"/>
      <c r="I293" s="33">
        <f t="shared" si="41"/>
        <v>-5.356700000265846E-2</v>
      </c>
      <c r="K293" s="33"/>
      <c r="L293" s="33"/>
      <c r="M293" s="33"/>
      <c r="N293" s="33"/>
      <c r="O293" s="33">
        <f t="shared" ca="1" si="46"/>
        <v>3.7703525904662721E-2</v>
      </c>
      <c r="P293" s="33"/>
      <c r="Q293" s="34">
        <f t="shared" si="45"/>
        <v>25425.019999999997</v>
      </c>
      <c r="R293" s="34"/>
      <c r="S293" s="34"/>
      <c r="T293" s="34"/>
    </row>
    <row r="294" spans="1:25">
      <c r="A294" s="55" t="s">
        <v>655</v>
      </c>
      <c r="B294" s="56" t="s">
        <v>36</v>
      </c>
      <c r="C294" s="55">
        <v>40457.519</v>
      </c>
      <c r="D294" s="55" t="s">
        <v>68</v>
      </c>
      <c r="E294" s="39">
        <f t="shared" si="42"/>
        <v>-724.48965777064177</v>
      </c>
      <c r="F294" s="33">
        <f t="shared" si="43"/>
        <v>-724.5</v>
      </c>
      <c r="G294" s="33">
        <f t="shared" si="44"/>
        <v>2.2153500001877546E-2</v>
      </c>
      <c r="H294" s="33"/>
      <c r="I294" s="33">
        <f t="shared" si="41"/>
        <v>2.2153500001877546E-2</v>
      </c>
      <c r="K294" s="33"/>
      <c r="L294" s="33"/>
      <c r="M294" s="33"/>
      <c r="N294" s="33"/>
      <c r="O294" s="33">
        <f t="shared" ca="1" si="46"/>
        <v>3.7849505893656779E-2</v>
      </c>
      <c r="P294" s="33"/>
      <c r="Q294" s="34">
        <f t="shared" si="45"/>
        <v>25439.019</v>
      </c>
      <c r="R294" s="34"/>
      <c r="S294" s="34"/>
      <c r="T294" s="34"/>
    </row>
    <row r="295" spans="1:25">
      <c r="A295" s="55" t="s">
        <v>655</v>
      </c>
      <c r="B295" s="56" t="s">
        <v>31</v>
      </c>
      <c r="C295" s="55">
        <v>40531.427000000003</v>
      </c>
      <c r="D295" s="55" t="s">
        <v>68</v>
      </c>
      <c r="E295" s="39">
        <f t="shared" si="42"/>
        <v>-689.98614873744168</v>
      </c>
      <c r="F295" s="33">
        <f t="shared" si="43"/>
        <v>-690</v>
      </c>
      <c r="G295" s="33">
        <f t="shared" si="44"/>
        <v>2.9670000003534369E-2</v>
      </c>
      <c r="H295" s="33"/>
      <c r="I295" s="33">
        <f t="shared" si="41"/>
        <v>2.9670000003534369E-2</v>
      </c>
      <c r="K295" s="33"/>
      <c r="L295" s="33"/>
      <c r="M295" s="33"/>
      <c r="N295" s="33"/>
      <c r="O295" s="33">
        <f t="shared" ca="1" si="46"/>
        <v>3.8624322758317502E-2</v>
      </c>
      <c r="P295" s="33"/>
      <c r="Q295" s="34">
        <f t="shared" si="45"/>
        <v>25512.927000000003</v>
      </c>
      <c r="R295" s="34"/>
      <c r="S295" s="34"/>
      <c r="T295" s="34"/>
    </row>
    <row r="296" spans="1:25">
      <c r="A296" s="26" t="s">
        <v>32</v>
      </c>
      <c r="B296" s="26"/>
      <c r="C296" s="27">
        <v>40818.43</v>
      </c>
      <c r="D296" s="27">
        <v>1.0999999999999999E-2</v>
      </c>
      <c r="E296" s="26">
        <f t="shared" si="42"/>
        <v>-556.00050979368712</v>
      </c>
      <c r="F296" s="26">
        <f t="shared" si="43"/>
        <v>-556</v>
      </c>
      <c r="G296" s="26">
        <f t="shared" si="44"/>
        <v>-1.0919999986072071E-3</v>
      </c>
      <c r="H296" s="26"/>
      <c r="I296" s="26">
        <f t="shared" si="41"/>
        <v>-1.0919999986072071E-3</v>
      </c>
      <c r="J296" s="26"/>
      <c r="K296" s="26"/>
      <c r="L296" s="26"/>
      <c r="M296" s="26"/>
      <c r="N296" s="26"/>
      <c r="O296" s="26"/>
      <c r="P296" s="26"/>
      <c r="Q296" s="28">
        <f t="shared" si="45"/>
        <v>25799.93</v>
      </c>
      <c r="R296" s="28"/>
      <c r="S296" s="28"/>
      <c r="T296" s="28"/>
      <c r="U296" s="26"/>
      <c r="V296" s="26"/>
      <c r="W296" s="26"/>
      <c r="X296" s="26"/>
      <c r="Y296" s="26"/>
    </row>
    <row r="297" spans="1:25">
      <c r="A297" s="55" t="s">
        <v>655</v>
      </c>
      <c r="B297" s="56" t="s">
        <v>36</v>
      </c>
      <c r="C297" s="55">
        <v>40862.328000000001</v>
      </c>
      <c r="D297" s="55" t="s">
        <v>68</v>
      </c>
      <c r="E297" s="39">
        <f t="shared" si="42"/>
        <v>-535.5069902891762</v>
      </c>
      <c r="F297" s="33">
        <f t="shared" si="43"/>
        <v>-535.5</v>
      </c>
      <c r="G297" s="33">
        <f t="shared" si="44"/>
        <v>-1.4973499994084705E-2</v>
      </c>
      <c r="H297" s="33"/>
      <c r="I297" s="33">
        <f t="shared" si="41"/>
        <v>-1.4973499994084705E-2</v>
      </c>
      <c r="K297" s="33"/>
      <c r="L297" s="33"/>
      <c r="M297" s="33"/>
      <c r="N297" s="33"/>
      <c r="O297" s="33">
        <f t="shared" ref="O297:O308" ca="1" si="47">+C$11+C$12*$F297</f>
        <v>4.2094154804406855E-2</v>
      </c>
      <c r="P297" s="33"/>
      <c r="Q297" s="34">
        <f t="shared" si="45"/>
        <v>25843.828000000001</v>
      </c>
      <c r="R297" s="34"/>
      <c r="S297" s="34"/>
      <c r="T297" s="34"/>
    </row>
    <row r="298" spans="1:25">
      <c r="A298" s="55" t="s">
        <v>655</v>
      </c>
      <c r="B298" s="56" t="s">
        <v>31</v>
      </c>
      <c r="C298" s="55">
        <v>40863.357000000004</v>
      </c>
      <c r="D298" s="55" t="s">
        <v>68</v>
      </c>
      <c r="E298" s="39">
        <f t="shared" si="42"/>
        <v>-535.0266077758456</v>
      </c>
      <c r="F298" s="33">
        <f t="shared" si="43"/>
        <v>-535</v>
      </c>
      <c r="G298" s="33">
        <f t="shared" si="44"/>
        <v>-5.6994999999005813E-2</v>
      </c>
      <c r="H298" s="33"/>
      <c r="I298" s="33">
        <f t="shared" si="41"/>
        <v>-5.6994999999005813E-2</v>
      </c>
      <c r="K298" s="33"/>
      <c r="L298" s="33"/>
      <c r="M298" s="33"/>
      <c r="N298" s="33"/>
      <c r="O298" s="33">
        <f t="shared" ca="1" si="47"/>
        <v>4.2105384034329472E-2</v>
      </c>
      <c r="P298" s="33"/>
      <c r="Q298" s="34">
        <f t="shared" si="45"/>
        <v>25844.857000000004</v>
      </c>
      <c r="R298" s="34"/>
      <c r="S298" s="34"/>
      <c r="T298" s="34"/>
    </row>
    <row r="299" spans="1:25">
      <c r="A299" s="55" t="s">
        <v>655</v>
      </c>
      <c r="B299" s="56" t="s">
        <v>36</v>
      </c>
      <c r="C299" s="55">
        <v>40924.476000000002</v>
      </c>
      <c r="D299" s="55" t="s">
        <v>68</v>
      </c>
      <c r="E299" s="39">
        <f t="shared" si="42"/>
        <v>-506.49356712260061</v>
      </c>
      <c r="F299" s="33">
        <f t="shared" si="43"/>
        <v>-506.5</v>
      </c>
      <c r="G299" s="33">
        <f t="shared" si="44"/>
        <v>1.3779500004602596E-2</v>
      </c>
      <c r="H299" s="33"/>
      <c r="I299" s="33">
        <f t="shared" si="41"/>
        <v>1.3779500004602596E-2</v>
      </c>
      <c r="K299" s="33"/>
      <c r="L299" s="33"/>
      <c r="M299" s="33"/>
      <c r="N299" s="33"/>
      <c r="O299" s="33">
        <f t="shared" ca="1" si="47"/>
        <v>4.2745450139918768E-2</v>
      </c>
      <c r="P299" s="33"/>
      <c r="Q299" s="34">
        <f t="shared" si="45"/>
        <v>25905.976000000002</v>
      </c>
      <c r="R299" s="34"/>
      <c r="S299" s="34"/>
      <c r="T299" s="34"/>
    </row>
    <row r="300" spans="1:25">
      <c r="A300" s="55" t="s">
        <v>655</v>
      </c>
      <c r="B300" s="56" t="s">
        <v>36</v>
      </c>
      <c r="C300" s="55">
        <v>41166.517</v>
      </c>
      <c r="D300" s="55" t="s">
        <v>68</v>
      </c>
      <c r="E300" s="39">
        <f t="shared" si="42"/>
        <v>-393.49816973795549</v>
      </c>
      <c r="F300" s="33">
        <f t="shared" si="43"/>
        <v>-393.5</v>
      </c>
      <c r="G300" s="33">
        <f t="shared" si="44"/>
        <v>3.9204999993671663E-3</v>
      </c>
      <c r="H300" s="33"/>
      <c r="I300" s="33">
        <f t="shared" si="41"/>
        <v>3.9204999993671663E-3</v>
      </c>
      <c r="K300" s="33"/>
      <c r="L300" s="33"/>
      <c r="M300" s="33"/>
      <c r="N300" s="33"/>
      <c r="O300" s="33">
        <f t="shared" ca="1" si="47"/>
        <v>4.5283256102430718E-2</v>
      </c>
      <c r="P300" s="33"/>
      <c r="Q300" s="34">
        <f t="shared" si="45"/>
        <v>26148.017</v>
      </c>
      <c r="R300" s="34"/>
      <c r="S300" s="34"/>
      <c r="T300" s="34"/>
    </row>
    <row r="301" spans="1:25">
      <c r="A301" s="55" t="s">
        <v>655</v>
      </c>
      <c r="B301" s="56" t="s">
        <v>31</v>
      </c>
      <c r="C301" s="55">
        <v>41180.447999999997</v>
      </c>
      <c r="D301" s="55" t="s">
        <v>68</v>
      </c>
      <c r="E301" s="39">
        <f t="shared" si="42"/>
        <v>-386.99456546857488</v>
      </c>
      <c r="F301" s="33">
        <f t="shared" si="43"/>
        <v>-387</v>
      </c>
      <c r="G301" s="33">
        <f t="shared" si="44"/>
        <v>1.1640999997325707E-2</v>
      </c>
      <c r="H301" s="33"/>
      <c r="I301" s="33">
        <f t="shared" si="41"/>
        <v>1.1640999997325707E-2</v>
      </c>
      <c r="K301" s="33"/>
      <c r="L301" s="33"/>
      <c r="M301" s="33"/>
      <c r="N301" s="33"/>
      <c r="O301" s="33">
        <f t="shared" ca="1" si="47"/>
        <v>4.5429236091424768E-2</v>
      </c>
      <c r="P301" s="33"/>
      <c r="Q301" s="34">
        <f t="shared" si="45"/>
        <v>26161.947999999997</v>
      </c>
      <c r="R301" s="34"/>
      <c r="S301" s="34"/>
      <c r="T301" s="34"/>
    </row>
    <row r="302" spans="1:25">
      <c r="A302" s="55" t="s">
        <v>655</v>
      </c>
      <c r="B302" s="56" t="s">
        <v>36</v>
      </c>
      <c r="C302" s="55">
        <v>41181.453000000001</v>
      </c>
      <c r="D302" s="55" t="s">
        <v>68</v>
      </c>
      <c r="E302" s="39">
        <f t="shared" si="42"/>
        <v>-386.5253872121138</v>
      </c>
      <c r="F302" s="33">
        <f t="shared" si="43"/>
        <v>-386.5</v>
      </c>
      <c r="G302" s="33">
        <f t="shared" si="44"/>
        <v>-5.438049999793293E-2</v>
      </c>
      <c r="H302" s="33"/>
      <c r="I302" s="33">
        <f t="shared" si="41"/>
        <v>-5.438049999793293E-2</v>
      </c>
      <c r="K302" s="33"/>
      <c r="L302" s="33"/>
      <c r="M302" s="33"/>
      <c r="N302" s="33"/>
      <c r="O302" s="33">
        <f t="shared" ca="1" si="47"/>
        <v>4.5440465321347392E-2</v>
      </c>
      <c r="P302" s="33"/>
      <c r="Q302" s="34">
        <f t="shared" si="45"/>
        <v>26162.953000000001</v>
      </c>
      <c r="R302" s="34"/>
      <c r="S302" s="34"/>
      <c r="T302" s="34"/>
    </row>
    <row r="303" spans="1:25">
      <c r="A303" s="55" t="s">
        <v>655</v>
      </c>
      <c r="B303" s="56" t="s">
        <v>31</v>
      </c>
      <c r="C303" s="55">
        <v>41210.459000000003</v>
      </c>
      <c r="D303" s="55" t="s">
        <v>68</v>
      </c>
      <c r="E303" s="39">
        <f t="shared" si="42"/>
        <v>-372.9841090958476</v>
      </c>
      <c r="F303" s="33">
        <f t="shared" si="43"/>
        <v>-373</v>
      </c>
      <c r="G303" s="33">
        <f t="shared" si="44"/>
        <v>3.4039000005577691E-2</v>
      </c>
      <c r="H303" s="33"/>
      <c r="I303" s="33">
        <f t="shared" si="41"/>
        <v>3.4039000005577691E-2</v>
      </c>
      <c r="K303" s="33"/>
      <c r="L303" s="33"/>
      <c r="M303" s="33"/>
      <c r="N303" s="33"/>
      <c r="O303" s="33">
        <f t="shared" ca="1" si="47"/>
        <v>4.5743654529258111E-2</v>
      </c>
      <c r="P303" s="33"/>
      <c r="Q303" s="34">
        <f t="shared" si="45"/>
        <v>26191.959000000003</v>
      </c>
      <c r="R303" s="34"/>
      <c r="S303" s="34"/>
      <c r="T303" s="34"/>
    </row>
    <row r="304" spans="1:25">
      <c r="A304" s="55" t="s">
        <v>655</v>
      </c>
      <c r="B304" s="56" t="s">
        <v>31</v>
      </c>
      <c r="C304" s="55">
        <v>41240.436999999998</v>
      </c>
      <c r="D304" s="55" t="s">
        <v>68</v>
      </c>
      <c r="E304" s="39">
        <f t="shared" si="42"/>
        <v>-358.98905857632229</v>
      </c>
      <c r="F304" s="33">
        <f t="shared" si="43"/>
        <v>-359</v>
      </c>
      <c r="G304" s="33">
        <f t="shared" si="44"/>
        <v>2.3436999996192753E-2</v>
      </c>
      <c r="H304" s="33"/>
      <c r="I304" s="33">
        <f t="shared" si="41"/>
        <v>2.3436999996192753E-2</v>
      </c>
      <c r="K304" s="33"/>
      <c r="L304" s="33"/>
      <c r="M304" s="33"/>
      <c r="N304" s="33"/>
      <c r="O304" s="33">
        <f t="shared" ca="1" si="47"/>
        <v>4.6058072967091447E-2</v>
      </c>
      <c r="P304" s="33"/>
      <c r="Q304" s="34">
        <f t="shared" si="45"/>
        <v>26221.936999999998</v>
      </c>
      <c r="R304" s="34"/>
      <c r="S304" s="34"/>
      <c r="T304" s="34"/>
    </row>
    <row r="305" spans="1:25">
      <c r="A305" s="55" t="s">
        <v>655</v>
      </c>
      <c r="B305" s="56" t="s">
        <v>36</v>
      </c>
      <c r="C305" s="55">
        <v>41573.485000000001</v>
      </c>
      <c r="D305" s="55" t="s">
        <v>68</v>
      </c>
      <c r="E305" s="39">
        <f t="shared" si="42"/>
        <v>-203.50758598216686</v>
      </c>
      <c r="F305" s="33">
        <f t="shared" si="43"/>
        <v>-203.5</v>
      </c>
      <c r="G305" s="33">
        <f t="shared" si="44"/>
        <v>-1.624949999677483E-2</v>
      </c>
      <c r="H305" s="33"/>
      <c r="I305" s="33">
        <f t="shared" ref="I305:I317" si="48">+G305</f>
        <v>-1.624949999677483E-2</v>
      </c>
      <c r="K305" s="33"/>
      <c r="L305" s="33"/>
      <c r="M305" s="33"/>
      <c r="N305" s="33"/>
      <c r="O305" s="33">
        <f t="shared" ca="1" si="47"/>
        <v>4.9550363473026035E-2</v>
      </c>
      <c r="P305" s="33"/>
      <c r="Q305" s="34">
        <f t="shared" si="45"/>
        <v>26554.985000000001</v>
      </c>
      <c r="R305" s="34"/>
      <c r="S305" s="34"/>
      <c r="T305" s="34"/>
    </row>
    <row r="306" spans="1:25">
      <c r="A306" s="55" t="s">
        <v>655</v>
      </c>
      <c r="B306" s="56" t="s">
        <v>36</v>
      </c>
      <c r="C306" s="55">
        <v>41599.267999999996</v>
      </c>
      <c r="D306" s="55" t="s">
        <v>68</v>
      </c>
      <c r="E306" s="39">
        <f t="shared" si="42"/>
        <v>-191.47094619482561</v>
      </c>
      <c r="F306" s="33">
        <f t="shared" si="43"/>
        <v>-191.5</v>
      </c>
      <c r="G306" s="33">
        <f t="shared" si="44"/>
        <v>6.2234499993792269E-2</v>
      </c>
      <c r="H306" s="33"/>
      <c r="I306" s="33">
        <f t="shared" si="48"/>
        <v>6.2234499993792269E-2</v>
      </c>
      <c r="K306" s="33"/>
      <c r="L306" s="33"/>
      <c r="M306" s="33"/>
      <c r="N306" s="33"/>
      <c r="O306" s="33">
        <f t="shared" ca="1" si="47"/>
        <v>4.9819864991168895E-2</v>
      </c>
      <c r="P306" s="33"/>
      <c r="Q306" s="34">
        <f t="shared" si="45"/>
        <v>26580.767999999996</v>
      </c>
      <c r="R306" s="34"/>
      <c r="S306" s="34"/>
      <c r="T306" s="34"/>
    </row>
    <row r="307" spans="1:25">
      <c r="A307" s="55" t="s">
        <v>655</v>
      </c>
      <c r="B307" s="56" t="s">
        <v>31</v>
      </c>
      <c r="C307" s="55">
        <v>41600.307000000001</v>
      </c>
      <c r="D307" s="55" t="s">
        <v>68</v>
      </c>
      <c r="E307" s="39">
        <f t="shared" si="42"/>
        <v>-190.98589524113126</v>
      </c>
      <c r="F307" s="33">
        <f t="shared" si="43"/>
        <v>-191</v>
      </c>
      <c r="G307" s="33">
        <f t="shared" si="44"/>
        <v>3.0212999998184387E-2</v>
      </c>
      <c r="H307" s="33"/>
      <c r="I307" s="33">
        <f t="shared" si="48"/>
        <v>3.0212999998184387E-2</v>
      </c>
      <c r="K307" s="33"/>
      <c r="L307" s="33"/>
      <c r="M307" s="33"/>
      <c r="N307" s="33"/>
      <c r="O307" s="33">
        <f t="shared" ca="1" si="47"/>
        <v>4.9831094221091519E-2</v>
      </c>
      <c r="P307" s="33"/>
      <c r="Q307" s="34">
        <f t="shared" si="45"/>
        <v>26581.807000000001</v>
      </c>
      <c r="R307" s="34"/>
      <c r="S307" s="34"/>
      <c r="T307" s="34"/>
    </row>
    <row r="308" spans="1:25">
      <c r="A308" s="55" t="s">
        <v>655</v>
      </c>
      <c r="B308" s="56" t="s">
        <v>31</v>
      </c>
      <c r="C308" s="55">
        <v>41602.364000000001</v>
      </c>
      <c r="D308" s="55" t="s">
        <v>68</v>
      </c>
      <c r="E308" s="39">
        <f t="shared" si="42"/>
        <v>-190.02559705850808</v>
      </c>
      <c r="F308" s="33">
        <f t="shared" si="43"/>
        <v>-190</v>
      </c>
      <c r="G308" s="33">
        <f t="shared" si="44"/>
        <v>-5.4830000000947621E-2</v>
      </c>
      <c r="H308" s="33"/>
      <c r="I308" s="33">
        <f t="shared" si="48"/>
        <v>-5.4830000000947621E-2</v>
      </c>
      <c r="K308" s="33"/>
      <c r="L308" s="33"/>
      <c r="M308" s="33"/>
      <c r="N308" s="33"/>
      <c r="O308" s="33">
        <f t="shared" ca="1" si="47"/>
        <v>4.9853552680936754E-2</v>
      </c>
      <c r="P308" s="33"/>
      <c r="Q308" s="34">
        <f t="shared" si="45"/>
        <v>26583.864000000001</v>
      </c>
      <c r="R308" s="34"/>
      <c r="S308" s="34"/>
      <c r="T308" s="34"/>
    </row>
    <row r="309" spans="1:25">
      <c r="A309" s="26" t="s">
        <v>32</v>
      </c>
      <c r="B309" s="26"/>
      <c r="C309" s="27">
        <v>41848.773000000001</v>
      </c>
      <c r="D309" s="27">
        <v>1.7999999999999999E-2</v>
      </c>
      <c r="E309" s="26">
        <f t="shared" si="42"/>
        <v>-74.991024923401724</v>
      </c>
      <c r="F309" s="26">
        <f t="shared" si="43"/>
        <v>-75</v>
      </c>
      <c r="G309" s="26">
        <f t="shared" si="44"/>
        <v>1.92250000036438E-2</v>
      </c>
      <c r="H309" s="26"/>
      <c r="I309" s="26">
        <f t="shared" si="48"/>
        <v>1.92250000036438E-2</v>
      </c>
      <c r="J309" s="26"/>
      <c r="K309" s="26"/>
      <c r="L309" s="26"/>
      <c r="M309" s="26"/>
      <c r="N309" s="26"/>
      <c r="O309" s="26"/>
      <c r="P309" s="26"/>
      <c r="Q309" s="28">
        <f t="shared" si="45"/>
        <v>26830.273000000001</v>
      </c>
      <c r="R309" s="28"/>
      <c r="S309" s="28"/>
      <c r="T309" s="28"/>
      <c r="U309" s="26"/>
      <c r="V309" s="26"/>
      <c r="W309" s="26"/>
      <c r="X309" s="26"/>
      <c r="Y309" s="26"/>
    </row>
    <row r="310" spans="1:25">
      <c r="A310" s="55" t="s">
        <v>655</v>
      </c>
      <c r="B310" s="56" t="s">
        <v>36</v>
      </c>
      <c r="C310" s="55">
        <v>41920.457999999999</v>
      </c>
      <c r="D310" s="55" t="s">
        <v>68</v>
      </c>
      <c r="E310" s="39">
        <f t="shared" si="42"/>
        <v>-41.525310182849047</v>
      </c>
      <c r="F310" s="33">
        <f t="shared" si="43"/>
        <v>-41.5</v>
      </c>
      <c r="G310" s="33">
        <f t="shared" si="44"/>
        <v>-5.4215500000282191E-2</v>
      </c>
      <c r="H310" s="33"/>
      <c r="I310" s="33">
        <f t="shared" si="48"/>
        <v>-5.4215500000282191E-2</v>
      </c>
      <c r="K310" s="33"/>
      <c r="L310" s="33"/>
      <c r="M310" s="33"/>
      <c r="N310" s="33"/>
      <c r="O310" s="33">
        <f t="shared" ref="O310:O352" ca="1" si="49">+C$11+C$12*$F310</f>
        <v>5.3188633967954674E-2</v>
      </c>
      <c r="P310" s="33"/>
      <c r="Q310" s="34">
        <f t="shared" si="45"/>
        <v>26901.957999999999</v>
      </c>
      <c r="R310" s="34"/>
      <c r="S310" s="34"/>
      <c r="T310" s="34"/>
    </row>
    <row r="311" spans="1:25">
      <c r="A311" s="55" t="s">
        <v>655</v>
      </c>
      <c r="B311" s="56" t="s">
        <v>31</v>
      </c>
      <c r="C311" s="55">
        <v>41932.355000000003</v>
      </c>
      <c r="D311" s="55" t="s">
        <v>68</v>
      </c>
      <c r="E311" s="39">
        <f t="shared" si="42"/>
        <v>-35.97126668325334</v>
      </c>
      <c r="F311" s="33">
        <f t="shared" si="43"/>
        <v>-36</v>
      </c>
      <c r="G311" s="33">
        <f t="shared" si="44"/>
        <v>6.1548000005132053E-2</v>
      </c>
      <c r="H311" s="33"/>
      <c r="I311" s="33">
        <f t="shared" si="48"/>
        <v>6.1548000005132053E-2</v>
      </c>
      <c r="K311" s="33"/>
      <c r="L311" s="33"/>
      <c r="M311" s="33"/>
      <c r="N311" s="33"/>
      <c r="O311" s="33">
        <f t="shared" ca="1" si="49"/>
        <v>5.3312155497103483E-2</v>
      </c>
      <c r="P311" s="33"/>
      <c r="Q311" s="34">
        <f t="shared" si="45"/>
        <v>26913.855000000003</v>
      </c>
      <c r="R311" s="34"/>
      <c r="S311" s="34"/>
      <c r="T311" s="34"/>
    </row>
    <row r="312" spans="1:25">
      <c r="A312" s="55" t="s">
        <v>655</v>
      </c>
      <c r="B312" s="56" t="s">
        <v>31</v>
      </c>
      <c r="C312" s="55">
        <v>42009.406999999999</v>
      </c>
      <c r="D312" s="55" t="s">
        <v>68</v>
      </c>
      <c r="E312" s="39">
        <f t="shared" si="42"/>
        <v>0</v>
      </c>
      <c r="F312" s="33">
        <f t="shared" si="43"/>
        <v>0</v>
      </c>
      <c r="G312" s="33">
        <f t="shared" si="44"/>
        <v>0</v>
      </c>
      <c r="H312" s="33"/>
      <c r="I312" s="33">
        <f t="shared" si="48"/>
        <v>0</v>
      </c>
      <c r="K312" s="33"/>
      <c r="L312" s="33"/>
      <c r="M312" s="33"/>
      <c r="N312" s="33"/>
      <c r="O312" s="33">
        <f t="shared" ca="1" si="49"/>
        <v>5.4120660051532071E-2</v>
      </c>
      <c r="P312" s="33"/>
      <c r="Q312" s="34">
        <f t="shared" si="45"/>
        <v>26990.906999999999</v>
      </c>
      <c r="R312" s="34"/>
      <c r="S312" s="34"/>
      <c r="T312" s="34"/>
    </row>
    <row r="313" spans="1:25">
      <c r="A313" s="55" t="s">
        <v>655</v>
      </c>
      <c r="B313" s="56" t="s">
        <v>36</v>
      </c>
      <c r="C313" s="55">
        <v>42036.273000000001</v>
      </c>
      <c r="D313" s="55" t="s">
        <v>68</v>
      </c>
      <c r="E313" s="39">
        <f t="shared" si="42"/>
        <v>12.542231878632597</v>
      </c>
      <c r="F313" s="33">
        <f t="shared" si="43"/>
        <v>12.5</v>
      </c>
      <c r="G313" s="33">
        <f t="shared" si="44"/>
        <v>9.0462500003923196E-2</v>
      </c>
      <c r="H313" s="33"/>
      <c r="I313" s="33">
        <f t="shared" si="48"/>
        <v>9.0462500003923196E-2</v>
      </c>
      <c r="K313" s="33"/>
      <c r="L313" s="33"/>
      <c r="M313" s="33"/>
      <c r="N313" s="33"/>
      <c r="O313" s="33">
        <f t="shared" ca="1" si="49"/>
        <v>5.4401390799597556E-2</v>
      </c>
      <c r="P313" s="33"/>
      <c r="Q313" s="34">
        <f t="shared" si="45"/>
        <v>27017.773000000001</v>
      </c>
      <c r="R313" s="34"/>
      <c r="S313" s="34"/>
      <c r="T313" s="34"/>
    </row>
    <row r="314" spans="1:25">
      <c r="A314" s="55" t="s">
        <v>655</v>
      </c>
      <c r="B314" s="56" t="s">
        <v>31</v>
      </c>
      <c r="C314" s="55">
        <v>42369.324000000001</v>
      </c>
      <c r="D314" s="55" t="s">
        <v>68</v>
      </c>
      <c r="E314" s="39">
        <f t="shared" si="42"/>
        <v>168.02510500489544</v>
      </c>
      <c r="F314" s="33">
        <f t="shared" si="43"/>
        <v>168</v>
      </c>
      <c r="G314" s="33">
        <f t="shared" si="44"/>
        <v>5.3776000000652857E-2</v>
      </c>
      <c r="H314" s="33"/>
      <c r="I314" s="33">
        <f t="shared" si="48"/>
        <v>5.3776000000652857E-2</v>
      </c>
      <c r="K314" s="33"/>
      <c r="L314" s="33"/>
      <c r="M314" s="33"/>
      <c r="N314" s="33"/>
      <c r="O314" s="33">
        <f t="shared" ca="1" si="49"/>
        <v>5.7893681305532144E-2</v>
      </c>
      <c r="P314" s="33"/>
      <c r="Q314" s="34">
        <f t="shared" si="45"/>
        <v>27350.824000000001</v>
      </c>
      <c r="R314" s="34"/>
      <c r="S314" s="34"/>
      <c r="T314" s="34"/>
    </row>
    <row r="315" spans="1:25">
      <c r="A315" s="26" t="s">
        <v>32</v>
      </c>
      <c r="B315" s="26"/>
      <c r="C315" s="27">
        <v>45614.538999999997</v>
      </c>
      <c r="D315" s="27"/>
      <c r="E315" s="26">
        <f t="shared" si="42"/>
        <v>1683.034374193234</v>
      </c>
      <c r="F315" s="26">
        <f t="shared" si="43"/>
        <v>1683</v>
      </c>
      <c r="G315" s="26">
        <f t="shared" si="44"/>
        <v>7.3630999999295454E-2</v>
      </c>
      <c r="H315" s="26"/>
      <c r="I315" s="26">
        <f t="shared" si="48"/>
        <v>7.3630999999295454E-2</v>
      </c>
      <c r="J315" s="26"/>
      <c r="K315" s="26"/>
      <c r="L315" s="26"/>
      <c r="M315" s="26"/>
      <c r="N315" s="26"/>
      <c r="O315" s="26">
        <f t="shared" ca="1" si="49"/>
        <v>9.1918247971068484E-2</v>
      </c>
      <c r="P315" s="26"/>
      <c r="Q315" s="28">
        <f t="shared" si="45"/>
        <v>30596.038999999997</v>
      </c>
      <c r="R315" s="28"/>
      <c r="S315" s="28"/>
      <c r="T315" s="28"/>
      <c r="U315" s="26"/>
      <c r="V315" s="26"/>
      <c r="W315" s="26"/>
      <c r="X315" s="26"/>
      <c r="Y315" s="26"/>
    </row>
    <row r="316" spans="1:25">
      <c r="A316" s="55" t="s">
        <v>806</v>
      </c>
      <c r="B316" s="56" t="s">
        <v>31</v>
      </c>
      <c r="C316" s="55">
        <v>45989.390200000002</v>
      </c>
      <c r="D316" s="55" t="s">
        <v>68</v>
      </c>
      <c r="E316" s="39">
        <f t="shared" si="42"/>
        <v>1858.0314214047066</v>
      </c>
      <c r="F316" s="33">
        <f t="shared" si="43"/>
        <v>1858</v>
      </c>
      <c r="G316" s="33">
        <f t="shared" si="44"/>
        <v>6.7306000004464295E-2</v>
      </c>
      <c r="H316" s="33"/>
      <c r="I316" s="33">
        <f t="shared" si="48"/>
        <v>6.7306000004464295E-2</v>
      </c>
      <c r="K316" s="33"/>
      <c r="L316" s="33"/>
      <c r="M316" s="33"/>
      <c r="N316" s="33"/>
      <c r="O316" s="33">
        <f t="shared" ca="1" si="49"/>
        <v>9.5848478443985211E-2</v>
      </c>
      <c r="P316" s="33"/>
      <c r="Q316" s="34">
        <f t="shared" si="45"/>
        <v>30970.890200000002</v>
      </c>
      <c r="R316" s="34"/>
      <c r="S316" s="34"/>
      <c r="T316" s="34"/>
    </row>
    <row r="317" spans="1:25">
      <c r="A317" s="26" t="s">
        <v>32</v>
      </c>
      <c r="B317" s="26"/>
      <c r="C317" s="27">
        <v>45990.41</v>
      </c>
      <c r="D317" s="27"/>
      <c r="E317" s="26">
        <f t="shared" si="42"/>
        <v>1858.5075089529034</v>
      </c>
      <c r="F317" s="26">
        <f t="shared" si="43"/>
        <v>1858.5</v>
      </c>
      <c r="G317" s="26">
        <f t="shared" si="44"/>
        <v>1.6084500006400049E-2</v>
      </c>
      <c r="H317" s="26"/>
      <c r="I317" s="26">
        <f t="shared" si="48"/>
        <v>1.6084500006400049E-2</v>
      </c>
      <c r="J317" s="26"/>
      <c r="K317" s="26"/>
      <c r="L317" s="26"/>
      <c r="M317" s="26"/>
      <c r="N317" s="26"/>
      <c r="O317" s="26">
        <f t="shared" ca="1" si="49"/>
        <v>9.5859707673907835E-2</v>
      </c>
      <c r="P317" s="26"/>
      <c r="Q317" s="28">
        <f t="shared" si="45"/>
        <v>30971.910000000003</v>
      </c>
      <c r="R317" s="28"/>
      <c r="S317" s="28"/>
      <c r="T317" s="28"/>
      <c r="U317" s="26"/>
      <c r="V317" s="26"/>
      <c r="W317" s="26"/>
      <c r="X317" s="26"/>
      <c r="Y317" s="26"/>
    </row>
    <row r="318" spans="1:25">
      <c r="A318" s="26" t="s">
        <v>32</v>
      </c>
      <c r="B318" s="26"/>
      <c r="C318" s="27">
        <v>46743.395799999998</v>
      </c>
      <c r="D318" s="27">
        <v>2.5000000000000001E-3</v>
      </c>
      <c r="E318" s="26">
        <f t="shared" si="42"/>
        <v>2210.0344390845557</v>
      </c>
      <c r="F318" s="26">
        <f t="shared" si="43"/>
        <v>2210</v>
      </c>
      <c r="G318" s="26">
        <f t="shared" si="44"/>
        <v>7.3770000002696179E-2</v>
      </c>
      <c r="H318" s="26"/>
      <c r="J318" s="26">
        <f>+G318</f>
        <v>7.3770000002696179E-2</v>
      </c>
      <c r="K318" s="26"/>
      <c r="L318" s="26"/>
      <c r="M318" s="26"/>
      <c r="N318" s="26"/>
      <c r="O318" s="26">
        <f t="shared" ca="1" si="49"/>
        <v>0.10375385630950917</v>
      </c>
      <c r="P318" s="26"/>
      <c r="Q318" s="28">
        <f t="shared" si="45"/>
        <v>31724.895799999998</v>
      </c>
      <c r="R318" s="28"/>
      <c r="S318" s="28"/>
      <c r="T318" s="28"/>
      <c r="U318" s="26"/>
      <c r="V318" s="26"/>
      <c r="W318" s="26"/>
      <c r="X318" s="26"/>
      <c r="Y318" s="26"/>
    </row>
    <row r="319" spans="1:25">
      <c r="A319" s="55" t="s">
        <v>817</v>
      </c>
      <c r="B319" s="56" t="s">
        <v>31</v>
      </c>
      <c r="C319" s="55">
        <v>46743.398500000003</v>
      </c>
      <c r="D319" s="55" t="s">
        <v>68</v>
      </c>
      <c r="E319" s="39">
        <f t="shared" si="42"/>
        <v>2210.0356995634556</v>
      </c>
      <c r="F319" s="33">
        <f t="shared" si="43"/>
        <v>2210</v>
      </c>
      <c r="G319" s="33">
        <f t="shared" si="44"/>
        <v>7.6470000007248018E-2</v>
      </c>
      <c r="H319" s="33"/>
      <c r="J319" s="33">
        <f>+G319</f>
        <v>7.6470000007248018E-2</v>
      </c>
      <c r="K319" s="33"/>
      <c r="L319" s="33"/>
      <c r="M319" s="33"/>
      <c r="N319" s="33"/>
      <c r="O319" s="33">
        <f t="shared" ca="1" si="49"/>
        <v>0.10375385630950917</v>
      </c>
      <c r="P319" s="33"/>
      <c r="Q319" s="34">
        <f t="shared" si="45"/>
        <v>31724.898500000003</v>
      </c>
      <c r="R319" s="34"/>
      <c r="S319" s="34"/>
      <c r="T319" s="34"/>
    </row>
    <row r="320" spans="1:25">
      <c r="A320" s="26" t="s">
        <v>32</v>
      </c>
      <c r="B320" s="26"/>
      <c r="C320" s="27">
        <v>46756.246500000001</v>
      </c>
      <c r="D320" s="27">
        <v>2.5000000000000001E-3</v>
      </c>
      <c r="E320" s="26">
        <f t="shared" si="42"/>
        <v>2216.0337117415484</v>
      </c>
      <c r="F320" s="26">
        <f t="shared" si="43"/>
        <v>2216</v>
      </c>
      <c r="G320" s="26">
        <f t="shared" si="44"/>
        <v>7.2211999999126419E-2</v>
      </c>
      <c r="H320" s="26"/>
      <c r="J320" s="26">
        <f>+G320</f>
        <v>7.2211999999126419E-2</v>
      </c>
      <c r="K320" s="26"/>
      <c r="L320" s="26"/>
      <c r="M320" s="26"/>
      <c r="N320" s="26"/>
      <c r="O320" s="26">
        <f t="shared" ca="1" si="49"/>
        <v>0.10388860706858059</v>
      </c>
      <c r="P320" s="26"/>
      <c r="Q320" s="28">
        <f t="shared" si="45"/>
        <v>31737.746500000001</v>
      </c>
      <c r="R320" s="28"/>
      <c r="S320" s="28"/>
      <c r="T320" s="28"/>
      <c r="U320" s="26"/>
      <c r="V320" s="26"/>
      <c r="W320" s="26"/>
      <c r="X320" s="26"/>
      <c r="Y320" s="26"/>
    </row>
    <row r="321" spans="1:25">
      <c r="A321" s="26" t="s">
        <v>32</v>
      </c>
      <c r="B321" s="26"/>
      <c r="C321" s="27">
        <v>47060.430500000002</v>
      </c>
      <c r="D321" s="27">
        <v>1.5E-3</v>
      </c>
      <c r="E321" s="26">
        <f t="shared" si="42"/>
        <v>2358.0401980725887</v>
      </c>
      <c r="F321" s="26">
        <f t="shared" si="43"/>
        <v>2358</v>
      </c>
      <c r="G321" s="26">
        <f t="shared" si="44"/>
        <v>8.6106000002473593E-2</v>
      </c>
      <c r="H321" s="26"/>
      <c r="J321" s="26">
        <f>+G321</f>
        <v>8.6106000002473593E-2</v>
      </c>
      <c r="K321" s="26"/>
      <c r="L321" s="26"/>
      <c r="M321" s="26"/>
      <c r="N321" s="26"/>
      <c r="O321" s="26">
        <f t="shared" ca="1" si="49"/>
        <v>0.10707770836660446</v>
      </c>
      <c r="P321" s="26"/>
      <c r="Q321" s="28">
        <f t="shared" si="45"/>
        <v>32041.930500000002</v>
      </c>
      <c r="R321" s="28"/>
      <c r="S321" s="28"/>
      <c r="T321" s="28"/>
      <c r="U321" s="26"/>
      <c r="V321" s="26"/>
      <c r="W321" s="26"/>
      <c r="X321" s="26"/>
      <c r="Y321" s="26"/>
    </row>
    <row r="322" spans="1:25">
      <c r="A322" s="26" t="s">
        <v>32</v>
      </c>
      <c r="B322" s="26"/>
      <c r="C322" s="27">
        <v>47061.502999999997</v>
      </c>
      <c r="D322" s="27">
        <v>1E-3</v>
      </c>
      <c r="E322" s="26">
        <f t="shared" si="42"/>
        <v>2358.5408883014943</v>
      </c>
      <c r="F322" s="26">
        <f t="shared" si="43"/>
        <v>2358.5</v>
      </c>
      <c r="G322" s="26">
        <f t="shared" si="44"/>
        <v>8.7584499997319654E-2</v>
      </c>
      <c r="H322" s="26"/>
      <c r="J322" s="26">
        <f>+G322</f>
        <v>8.7584499997319654E-2</v>
      </c>
      <c r="K322" s="26"/>
      <c r="L322" s="26"/>
      <c r="M322" s="26"/>
      <c r="N322" s="26"/>
      <c r="O322" s="26">
        <f t="shared" ca="1" si="49"/>
        <v>0.10708893759652709</v>
      </c>
      <c r="P322" s="26"/>
      <c r="Q322" s="28">
        <f t="shared" si="45"/>
        <v>32043.002999999997</v>
      </c>
      <c r="R322" s="28"/>
      <c r="S322" s="28"/>
      <c r="T322" s="28"/>
      <c r="U322" s="26"/>
      <c r="V322" s="26"/>
      <c r="W322" s="26"/>
      <c r="X322" s="26"/>
      <c r="Y322" s="26"/>
    </row>
    <row r="323" spans="1:25">
      <c r="A323" s="29" t="s">
        <v>30</v>
      </c>
      <c r="B323" s="30" t="s">
        <v>31</v>
      </c>
      <c r="C323" s="31">
        <v>53306.704899999997</v>
      </c>
      <c r="D323" s="29">
        <v>1E-4</v>
      </c>
      <c r="E323" s="26">
        <f t="shared" ref="E323:E352" si="50">+(C323-C$7)/C$8</f>
        <v>5274.0761506655081</v>
      </c>
      <c r="F323" s="26">
        <f t="shared" ref="F323:F353" si="51">ROUND(2*E323,0)/2</f>
        <v>5274</v>
      </c>
      <c r="G323" s="26">
        <f>+C323-(C$7+F323*C$8)</f>
        <v>0.16311799999675713</v>
      </c>
      <c r="H323" s="26"/>
      <c r="I323" s="26"/>
      <c r="K323" s="26">
        <f>+G323</f>
        <v>0.16311799999675713</v>
      </c>
      <c r="L323" s="26"/>
      <c r="M323" s="26"/>
      <c r="N323" s="26"/>
      <c r="O323" s="26">
        <f t="shared" ca="1" si="49"/>
        <v>0.17256657727531993</v>
      </c>
      <c r="P323" s="26"/>
      <c r="Q323" s="28">
        <f t="shared" ref="Q323:Q352" si="52">+C323-15018.5</f>
        <v>38288.204899999997</v>
      </c>
      <c r="R323" s="28"/>
      <c r="S323" s="28"/>
      <c r="T323" s="28"/>
      <c r="U323" s="26"/>
      <c r="V323" s="26"/>
      <c r="W323" s="26"/>
      <c r="X323" s="26"/>
      <c r="Y323" s="26"/>
    </row>
    <row r="324" spans="1:25">
      <c r="A324" s="35" t="s">
        <v>35</v>
      </c>
      <c r="B324" s="36" t="s">
        <v>36</v>
      </c>
      <c r="C324" s="32">
        <v>53768.325100000002</v>
      </c>
      <c r="D324" s="32">
        <v>1.1999999999999999E-3</v>
      </c>
      <c r="E324" s="26">
        <f t="shared" si="50"/>
        <v>5489.5807880607445</v>
      </c>
      <c r="F324" s="26">
        <f t="shared" si="51"/>
        <v>5489.5</v>
      </c>
      <c r="G324" s="26">
        <f>+C324-(C$7+F324*C$8)</f>
        <v>0.17305150000174763</v>
      </c>
      <c r="H324" s="26"/>
      <c r="I324" s="26"/>
      <c r="J324" s="26">
        <f>+G324</f>
        <v>0.17305150000174763</v>
      </c>
      <c r="K324" s="26"/>
      <c r="L324" s="26"/>
      <c r="M324" s="26"/>
      <c r="N324" s="26"/>
      <c r="O324" s="26">
        <f t="shared" ca="1" si="49"/>
        <v>0.17740637537196885</v>
      </c>
      <c r="P324" s="26"/>
      <c r="Q324" s="28">
        <f t="shared" si="52"/>
        <v>38749.825100000002</v>
      </c>
      <c r="R324" s="28"/>
      <c r="S324" s="28"/>
      <c r="T324" s="28"/>
      <c r="U324" s="26"/>
      <c r="V324" s="26"/>
      <c r="W324" s="26"/>
      <c r="X324" s="26"/>
      <c r="Y324" s="26"/>
    </row>
    <row r="325" spans="1:25">
      <c r="A325" s="37" t="s">
        <v>48</v>
      </c>
      <c r="B325" s="38" t="s">
        <v>31</v>
      </c>
      <c r="C325" s="37">
        <v>54155.316899999998</v>
      </c>
      <c r="D325" s="37">
        <v>4.0000000000000002E-4</v>
      </c>
      <c r="E325" s="33">
        <f t="shared" si="50"/>
        <v>5670.2456019790443</v>
      </c>
      <c r="F325" s="33">
        <f t="shared" si="51"/>
        <v>5670</v>
      </c>
      <c r="G325" s="33"/>
      <c r="H325" s="33"/>
      <c r="I325" s="33"/>
      <c r="K325" s="33"/>
      <c r="L325" s="33"/>
      <c r="M325" s="33"/>
      <c r="N325" s="33"/>
      <c r="O325" s="33">
        <f t="shared" ca="1" si="49"/>
        <v>0.18146012737403439</v>
      </c>
      <c r="P325" s="33"/>
      <c r="Q325" s="34">
        <f t="shared" si="52"/>
        <v>39136.816899999998</v>
      </c>
      <c r="R325" s="28"/>
      <c r="S325" s="34"/>
      <c r="T325" s="34"/>
      <c r="U325" s="14">
        <v>0.52608999999938533</v>
      </c>
      <c r="V325" s="33"/>
      <c r="W325" s="33"/>
      <c r="X325" s="33"/>
      <c r="Y325" s="33"/>
    </row>
    <row r="326" spans="1:25">
      <c r="A326" s="55" t="s">
        <v>843</v>
      </c>
      <c r="B326" s="56" t="s">
        <v>31</v>
      </c>
      <c r="C326" s="55">
        <v>54718.329899999997</v>
      </c>
      <c r="D326" s="55" t="s">
        <v>68</v>
      </c>
      <c r="E326" s="39">
        <f t="shared" si="50"/>
        <v>5933.0848633757569</v>
      </c>
      <c r="F326" s="33">
        <f t="shared" si="51"/>
        <v>5933</v>
      </c>
      <c r="G326" s="33">
        <f t="shared" ref="G326:G352" si="53">+C326-(C$7+F326*C$8)</f>
        <v>0.18178099999931874</v>
      </c>
      <c r="H326" s="33"/>
      <c r="I326" s="33">
        <f>+G326</f>
        <v>0.18178099999931874</v>
      </c>
      <c r="K326" s="33"/>
      <c r="L326" s="33"/>
      <c r="M326" s="33"/>
      <c r="N326" s="33"/>
      <c r="O326" s="33">
        <f t="shared" ca="1" si="49"/>
        <v>0.18736670231333211</v>
      </c>
      <c r="P326" s="33"/>
      <c r="Q326" s="34">
        <f t="shared" si="52"/>
        <v>39699.829899999997</v>
      </c>
      <c r="R326" s="34"/>
      <c r="S326" s="34"/>
      <c r="T326" s="34"/>
    </row>
    <row r="327" spans="1:25">
      <c r="A327" s="55" t="s">
        <v>850</v>
      </c>
      <c r="B327" s="56" t="s">
        <v>31</v>
      </c>
      <c r="C327" s="55">
        <v>54720.4735</v>
      </c>
      <c r="D327" s="55" t="s">
        <v>68</v>
      </c>
      <c r="E327" s="39">
        <f t="shared" si="50"/>
        <v>5934.0855902519233</v>
      </c>
      <c r="F327" s="33">
        <f t="shared" si="51"/>
        <v>5934</v>
      </c>
      <c r="G327" s="33">
        <f t="shared" si="53"/>
        <v>0.18333800000254996</v>
      </c>
      <c r="H327" s="33"/>
      <c r="K327" s="33">
        <f>+G327</f>
        <v>0.18333800000254996</v>
      </c>
      <c r="L327" s="33"/>
      <c r="M327" s="33"/>
      <c r="N327" s="33"/>
      <c r="O327" s="33">
        <f t="shared" ca="1" si="49"/>
        <v>0.18738916077317735</v>
      </c>
      <c r="P327" s="33"/>
      <c r="Q327" s="34">
        <f t="shared" si="52"/>
        <v>39701.9735</v>
      </c>
      <c r="R327" s="34"/>
      <c r="S327" s="34"/>
      <c r="T327" s="34"/>
    </row>
    <row r="328" spans="1:25">
      <c r="A328" s="32" t="s">
        <v>44</v>
      </c>
      <c r="B328" s="36" t="s">
        <v>31</v>
      </c>
      <c r="C328" s="32">
        <v>54720.473570000002</v>
      </c>
      <c r="D328" s="32">
        <v>1E-4</v>
      </c>
      <c r="E328" s="33">
        <f t="shared" si="50"/>
        <v>5934.0856229310066</v>
      </c>
      <c r="F328" s="33">
        <f t="shared" si="51"/>
        <v>5934</v>
      </c>
      <c r="G328" s="33">
        <f t="shared" si="53"/>
        <v>0.18340800000441959</v>
      </c>
      <c r="H328" s="33"/>
      <c r="I328" s="33"/>
      <c r="K328" s="33">
        <f>+G328</f>
        <v>0.18340800000441959</v>
      </c>
      <c r="L328" s="33"/>
      <c r="M328" s="33"/>
      <c r="N328" s="33"/>
      <c r="O328" s="33">
        <f t="shared" ca="1" si="49"/>
        <v>0.18738916077317735</v>
      </c>
      <c r="P328" s="33"/>
      <c r="Q328" s="34">
        <f t="shared" si="52"/>
        <v>39701.973570000002</v>
      </c>
      <c r="R328" s="34"/>
      <c r="S328" s="34"/>
      <c r="T328" s="34"/>
      <c r="U328" s="33"/>
      <c r="V328" s="33"/>
      <c r="W328" s="33"/>
      <c r="X328" s="33"/>
      <c r="Y328" s="33"/>
    </row>
    <row r="329" spans="1:25">
      <c r="A329" s="32" t="s">
        <v>43</v>
      </c>
      <c r="B329" s="36" t="s">
        <v>31</v>
      </c>
      <c r="C329" s="32">
        <v>54769.742599999998</v>
      </c>
      <c r="D329" s="32">
        <v>6.9999999999999999E-4</v>
      </c>
      <c r="E329" s="33">
        <f t="shared" si="50"/>
        <v>5957.0865757596821</v>
      </c>
      <c r="F329" s="33">
        <f t="shared" si="51"/>
        <v>5957</v>
      </c>
      <c r="G329" s="33">
        <f t="shared" si="53"/>
        <v>0.18544899999687914</v>
      </c>
      <c r="H329" s="33"/>
      <c r="I329" s="33"/>
      <c r="K329" s="33">
        <f>+G329</f>
        <v>0.18544899999687914</v>
      </c>
      <c r="L329" s="33"/>
      <c r="M329" s="33"/>
      <c r="N329" s="33"/>
      <c r="O329" s="33">
        <f t="shared" ca="1" si="49"/>
        <v>0.18790570534961784</v>
      </c>
      <c r="P329" s="33"/>
      <c r="Q329" s="34">
        <f t="shared" si="52"/>
        <v>39751.242599999998</v>
      </c>
      <c r="R329" s="28"/>
      <c r="S329" s="34"/>
      <c r="T329" s="34"/>
      <c r="U329" s="33"/>
      <c r="V329" s="33"/>
      <c r="W329" s="33"/>
      <c r="X329" s="33"/>
      <c r="Y329" s="33"/>
    </row>
    <row r="330" spans="1:25">
      <c r="A330" s="55" t="s">
        <v>843</v>
      </c>
      <c r="B330" s="56" t="s">
        <v>36</v>
      </c>
      <c r="C330" s="55">
        <v>54779.380599999997</v>
      </c>
      <c r="D330" s="55" t="s">
        <v>68</v>
      </c>
      <c r="E330" s="39">
        <f t="shared" si="50"/>
        <v>5961.5860185813244</v>
      </c>
      <c r="F330" s="33">
        <f t="shared" si="51"/>
        <v>5961.5</v>
      </c>
      <c r="G330" s="33">
        <f t="shared" si="53"/>
        <v>0.18425549999665236</v>
      </c>
      <c r="H330" s="33"/>
      <c r="I330" s="33">
        <f>+G330</f>
        <v>0.18425549999665236</v>
      </c>
      <c r="K330" s="33"/>
      <c r="L330" s="33"/>
      <c r="M330" s="33"/>
      <c r="N330" s="33"/>
      <c r="O330" s="33">
        <f t="shared" ca="1" si="49"/>
        <v>0.18800676841892142</v>
      </c>
      <c r="P330" s="33"/>
      <c r="Q330" s="34">
        <f t="shared" si="52"/>
        <v>39760.880599999997</v>
      </c>
      <c r="R330" s="34"/>
      <c r="S330" s="34"/>
      <c r="T330" s="34"/>
    </row>
    <row r="331" spans="1:25">
      <c r="A331" s="37" t="s">
        <v>49</v>
      </c>
      <c r="B331" s="38" t="s">
        <v>31</v>
      </c>
      <c r="C331" s="37">
        <v>54840.430500000002</v>
      </c>
      <c r="D331" s="37">
        <v>1E-3</v>
      </c>
      <c r="E331" s="33">
        <f t="shared" si="50"/>
        <v>5990.0868003116657</v>
      </c>
      <c r="F331" s="33">
        <f t="shared" si="51"/>
        <v>5990</v>
      </c>
      <c r="G331" s="33">
        <f t="shared" si="53"/>
        <v>0.18592999999964377</v>
      </c>
      <c r="H331" s="33"/>
      <c r="I331" s="33"/>
      <c r="J331" s="33">
        <f>+G331</f>
        <v>0.18592999999964377</v>
      </c>
      <c r="K331" s="33"/>
      <c r="L331" s="33"/>
      <c r="M331" s="33"/>
      <c r="N331" s="33"/>
      <c r="O331" s="33">
        <f t="shared" ca="1" si="49"/>
        <v>0.1886468345245107</v>
      </c>
      <c r="P331" s="33"/>
      <c r="Q331" s="34">
        <f t="shared" si="52"/>
        <v>39821.930500000002</v>
      </c>
      <c r="R331" s="28"/>
      <c r="S331" s="34"/>
      <c r="T331" s="34"/>
      <c r="U331" s="33"/>
      <c r="V331" s="33"/>
      <c r="W331" s="33"/>
      <c r="X331" s="33"/>
      <c r="Y331" s="33"/>
    </row>
    <row r="332" spans="1:25">
      <c r="A332" s="37" t="s">
        <v>49</v>
      </c>
      <c r="B332" s="38" t="s">
        <v>36</v>
      </c>
      <c r="C332" s="37">
        <v>54841.5121</v>
      </c>
      <c r="D332" s="37">
        <v>4.1999999999999997E-3</v>
      </c>
      <c r="E332" s="39">
        <f t="shared" si="50"/>
        <v>5990.5917388213029</v>
      </c>
      <c r="F332" s="33">
        <f t="shared" si="51"/>
        <v>5990.5</v>
      </c>
      <c r="G332" s="33">
        <f t="shared" si="53"/>
        <v>0.19650849999743514</v>
      </c>
      <c r="H332" s="33"/>
      <c r="I332" s="33"/>
      <c r="J332" s="33">
        <f>+G332</f>
        <v>0.19650849999743514</v>
      </c>
      <c r="K332" s="33"/>
      <c r="L332" s="33"/>
      <c r="M332" s="33"/>
      <c r="N332" s="33"/>
      <c r="O332" s="33">
        <f t="shared" ca="1" si="49"/>
        <v>0.18865806375443334</v>
      </c>
      <c r="P332" s="33"/>
      <c r="Q332" s="34">
        <f t="shared" si="52"/>
        <v>39823.0121</v>
      </c>
      <c r="R332" s="28"/>
      <c r="S332" s="34"/>
      <c r="T332" s="34"/>
      <c r="U332" s="33"/>
      <c r="V332" s="33"/>
      <c r="W332" s="33"/>
      <c r="X332" s="33"/>
      <c r="Y332" s="33"/>
    </row>
    <row r="333" spans="1:25">
      <c r="A333" s="35" t="s">
        <v>47</v>
      </c>
      <c r="B333" s="36" t="s">
        <v>31</v>
      </c>
      <c r="C333" s="32">
        <v>55052.495360000001</v>
      </c>
      <c r="D333" s="32">
        <v>2.9999999999999997E-4</v>
      </c>
      <c r="E333" s="39">
        <f t="shared" si="50"/>
        <v>6089.0880155066916</v>
      </c>
      <c r="F333" s="33">
        <f t="shared" si="51"/>
        <v>6089</v>
      </c>
      <c r="G333" s="33">
        <f t="shared" si="53"/>
        <v>0.18853300000046147</v>
      </c>
      <c r="H333" s="33"/>
      <c r="I333" s="33"/>
      <c r="K333" s="33">
        <f>+G333</f>
        <v>0.18853300000046147</v>
      </c>
      <c r="L333" s="33"/>
      <c r="M333" s="33"/>
      <c r="N333" s="33"/>
      <c r="O333" s="33">
        <f t="shared" ca="1" si="49"/>
        <v>0.19087022204918933</v>
      </c>
      <c r="P333" s="33"/>
      <c r="Q333" s="34">
        <f t="shared" si="52"/>
        <v>40033.995360000001</v>
      </c>
      <c r="R333" s="34"/>
      <c r="S333" s="34"/>
      <c r="T333" s="34"/>
      <c r="U333" s="33"/>
      <c r="V333" s="33"/>
      <c r="W333" s="33"/>
      <c r="X333" s="33"/>
      <c r="Y333" s="33"/>
    </row>
    <row r="334" spans="1:25">
      <c r="A334" s="55" t="s">
        <v>881</v>
      </c>
      <c r="B334" s="56" t="s">
        <v>36</v>
      </c>
      <c r="C334" s="55">
        <v>55096.409399999997</v>
      </c>
      <c r="D334" s="55" t="s">
        <v>68</v>
      </c>
      <c r="E334" s="39">
        <f t="shared" si="50"/>
        <v>6109.5890231895419</v>
      </c>
      <c r="F334" s="33">
        <f t="shared" si="51"/>
        <v>6109.5</v>
      </c>
      <c r="G334" s="33">
        <f t="shared" si="53"/>
        <v>0.1906914999926812</v>
      </c>
      <c r="H334" s="33"/>
      <c r="I334" s="33">
        <f>+G334</f>
        <v>0.1906914999926812</v>
      </c>
      <c r="K334" s="33"/>
      <c r="L334" s="33"/>
      <c r="M334" s="33"/>
      <c r="N334" s="33"/>
      <c r="O334" s="33">
        <f t="shared" ca="1" si="49"/>
        <v>0.19133062047601671</v>
      </c>
      <c r="P334" s="33"/>
      <c r="Q334" s="34">
        <f t="shared" si="52"/>
        <v>40077.909399999997</v>
      </c>
      <c r="R334" s="34"/>
      <c r="S334" s="34"/>
      <c r="T334" s="34"/>
    </row>
    <row r="335" spans="1:25">
      <c r="A335" s="35" t="s">
        <v>47</v>
      </c>
      <c r="B335" s="36" t="s">
        <v>31</v>
      </c>
      <c r="C335" s="32">
        <v>55097.481520000001</v>
      </c>
      <c r="D335" s="32">
        <v>1E-4</v>
      </c>
      <c r="E335" s="39">
        <f t="shared" si="50"/>
        <v>6110.0895360177183</v>
      </c>
      <c r="F335" s="33">
        <f t="shared" si="51"/>
        <v>6110</v>
      </c>
      <c r="G335" s="33">
        <f t="shared" si="53"/>
        <v>0.19178999999712687</v>
      </c>
      <c r="H335" s="33"/>
      <c r="I335" s="33"/>
      <c r="K335" s="33">
        <f>+G335</f>
        <v>0.19178999999712687</v>
      </c>
      <c r="L335" s="33"/>
      <c r="M335" s="33"/>
      <c r="N335" s="33"/>
      <c r="O335" s="33">
        <f t="shared" ca="1" si="49"/>
        <v>0.19134184970593934</v>
      </c>
      <c r="P335" s="33"/>
      <c r="Q335" s="34">
        <f t="shared" si="52"/>
        <v>40078.981520000001</v>
      </c>
      <c r="R335" s="34"/>
      <c r="S335" s="34"/>
      <c r="T335" s="34"/>
      <c r="U335" s="33"/>
      <c r="V335" s="33"/>
      <c r="W335" s="33"/>
      <c r="X335" s="33"/>
      <c r="Y335" s="33"/>
    </row>
    <row r="336" spans="1:25">
      <c r="A336" s="35" t="s">
        <v>47</v>
      </c>
      <c r="B336" s="36" t="s">
        <v>36</v>
      </c>
      <c r="C336" s="32">
        <v>55098.552689999997</v>
      </c>
      <c r="D336" s="32">
        <v>2.0000000000000001E-4</v>
      </c>
      <c r="E336" s="39">
        <f t="shared" si="50"/>
        <v>6110.5896053440556</v>
      </c>
      <c r="F336" s="33">
        <f t="shared" si="51"/>
        <v>6110.5</v>
      </c>
      <c r="G336" s="33">
        <f t="shared" si="53"/>
        <v>0.19193849999282975</v>
      </c>
      <c r="H336" s="33"/>
      <c r="I336" s="33"/>
      <c r="K336" s="33">
        <f>+G336</f>
        <v>0.19193849999282975</v>
      </c>
      <c r="L336" s="33"/>
      <c r="M336" s="33"/>
      <c r="N336" s="33"/>
      <c r="O336" s="33">
        <f t="shared" ca="1" si="49"/>
        <v>0.19135307893586195</v>
      </c>
      <c r="P336" s="33"/>
      <c r="Q336" s="34">
        <f t="shared" si="52"/>
        <v>40080.052689999997</v>
      </c>
      <c r="R336" s="34"/>
      <c r="S336" s="34"/>
      <c r="T336" s="34"/>
      <c r="U336" s="33"/>
      <c r="V336" s="33"/>
      <c r="W336" s="33"/>
      <c r="X336" s="33"/>
      <c r="Y336" s="33"/>
    </row>
    <row r="337" spans="1:25">
      <c r="A337" s="58" t="s">
        <v>56</v>
      </c>
      <c r="B337" s="36"/>
      <c r="C337" s="58">
        <v>55155.316899999998</v>
      </c>
      <c r="D337" s="58">
        <v>4.0000000000000002E-4</v>
      </c>
      <c r="E337" s="39">
        <f t="shared" si="50"/>
        <v>6137.0896382565606</v>
      </c>
      <c r="F337" s="33">
        <f t="shared" si="51"/>
        <v>6137</v>
      </c>
      <c r="G337" s="33">
        <f t="shared" si="53"/>
        <v>0.19200899999850662</v>
      </c>
      <c r="H337" s="33"/>
      <c r="I337" s="33"/>
      <c r="J337" s="33">
        <f>+G337</f>
        <v>0.19200899999850662</v>
      </c>
      <c r="K337" s="33"/>
      <c r="L337" s="33"/>
      <c r="M337" s="33"/>
      <c r="N337" s="33"/>
      <c r="O337" s="33">
        <f t="shared" ca="1" si="49"/>
        <v>0.19194822812176077</v>
      </c>
      <c r="P337" s="33"/>
      <c r="Q337" s="34">
        <f t="shared" si="52"/>
        <v>40136.816899999998</v>
      </c>
      <c r="R337" s="28"/>
      <c r="S337" s="34"/>
      <c r="T337" s="34"/>
      <c r="U337" s="33"/>
      <c r="V337" s="33"/>
      <c r="W337" s="33"/>
      <c r="X337" s="33"/>
      <c r="Y337" s="33"/>
    </row>
    <row r="338" spans="1:25">
      <c r="A338" s="35" t="s">
        <v>47</v>
      </c>
      <c r="B338" s="36" t="s">
        <v>31</v>
      </c>
      <c r="C338" s="32">
        <v>55155.321739999999</v>
      </c>
      <c r="D338" s="32">
        <v>2.9999999999999997E-4</v>
      </c>
      <c r="E338" s="39">
        <f t="shared" si="50"/>
        <v>6137.0918977816973</v>
      </c>
      <c r="F338" s="33">
        <f t="shared" si="51"/>
        <v>6137</v>
      </c>
      <c r="G338" s="33">
        <f t="shared" si="53"/>
        <v>0.19684899999992922</v>
      </c>
      <c r="H338" s="33"/>
      <c r="I338" s="33"/>
      <c r="K338" s="33">
        <f>+G338</f>
        <v>0.19684899999992922</v>
      </c>
      <c r="L338" s="33"/>
      <c r="M338" s="33"/>
      <c r="N338" s="33"/>
      <c r="O338" s="33">
        <f t="shared" ca="1" si="49"/>
        <v>0.19194822812176077</v>
      </c>
      <c r="P338" s="33"/>
      <c r="Q338" s="34">
        <f t="shared" si="52"/>
        <v>40136.821739999999</v>
      </c>
      <c r="R338" s="34"/>
      <c r="S338" s="34"/>
      <c r="T338" s="34"/>
      <c r="U338" s="33"/>
      <c r="V338" s="33"/>
      <c r="W338" s="33"/>
      <c r="X338" s="33"/>
      <c r="Y338" s="33"/>
    </row>
    <row r="339" spans="1:25">
      <c r="A339" s="35" t="s">
        <v>54</v>
      </c>
      <c r="B339" s="35"/>
      <c r="C339" s="32">
        <v>55460.559300000001</v>
      </c>
      <c r="D339" s="32">
        <v>2.8E-3</v>
      </c>
      <c r="E339" s="39">
        <f t="shared" si="50"/>
        <v>6279.5902323155979</v>
      </c>
      <c r="F339" s="33">
        <f t="shared" si="51"/>
        <v>6279.5</v>
      </c>
      <c r="G339" s="33">
        <f t="shared" si="53"/>
        <v>0.1932814999963739</v>
      </c>
      <c r="H339" s="33"/>
      <c r="I339" s="33"/>
      <c r="J339" s="33">
        <f>+G339</f>
        <v>0.1932814999963739</v>
      </c>
      <c r="K339" s="33"/>
      <c r="L339" s="33"/>
      <c r="M339" s="33"/>
      <c r="N339" s="33"/>
      <c r="O339" s="33">
        <f t="shared" ca="1" si="49"/>
        <v>0.19514855864970726</v>
      </c>
      <c r="P339" s="33"/>
      <c r="Q339" s="34">
        <f t="shared" si="52"/>
        <v>40442.059300000001</v>
      </c>
      <c r="R339" s="28"/>
      <c r="S339" s="34"/>
      <c r="T339" s="34"/>
      <c r="U339" s="33"/>
      <c r="V339" s="33"/>
      <c r="W339" s="33"/>
      <c r="X339" s="33"/>
      <c r="Y339" s="33"/>
    </row>
    <row r="340" spans="1:25">
      <c r="A340" s="37" t="s">
        <v>50</v>
      </c>
      <c r="B340" s="38" t="s">
        <v>31</v>
      </c>
      <c r="C340" s="37">
        <v>55776.515099999997</v>
      </c>
      <c r="D340" s="37">
        <v>1.04E-2</v>
      </c>
      <c r="E340" s="39">
        <f t="shared" si="50"/>
        <v>6427.0923132728876</v>
      </c>
      <c r="F340" s="33">
        <f t="shared" si="51"/>
        <v>6427</v>
      </c>
      <c r="G340" s="33">
        <f t="shared" si="53"/>
        <v>0.19773899999563582</v>
      </c>
      <c r="H340" s="33"/>
      <c r="I340" s="33"/>
      <c r="J340" s="33">
        <f>+G340</f>
        <v>0.19773899999563582</v>
      </c>
      <c r="K340" s="33"/>
      <c r="L340" s="33"/>
      <c r="M340" s="33"/>
      <c r="N340" s="33"/>
      <c r="O340" s="33">
        <f t="shared" ca="1" si="49"/>
        <v>0.19846118147687994</v>
      </c>
      <c r="P340" s="33"/>
      <c r="Q340" s="34">
        <f t="shared" si="52"/>
        <v>40758.015099999997</v>
      </c>
      <c r="R340" s="28"/>
      <c r="S340" s="34"/>
      <c r="T340" s="34"/>
      <c r="U340" s="33"/>
      <c r="V340" s="33"/>
      <c r="W340" s="33"/>
      <c r="X340" s="33"/>
      <c r="Y340" s="33"/>
    </row>
    <row r="341" spans="1:25">
      <c r="A341" s="55" t="s">
        <v>917</v>
      </c>
      <c r="B341" s="56" t="s">
        <v>31</v>
      </c>
      <c r="C341" s="55">
        <v>56222.065300000002</v>
      </c>
      <c r="D341" s="55" t="s">
        <v>68</v>
      </c>
      <c r="E341" s="39">
        <f t="shared" si="50"/>
        <v>6635.0947670051446</v>
      </c>
      <c r="F341" s="33">
        <f t="shared" si="51"/>
        <v>6635</v>
      </c>
      <c r="G341" s="33">
        <f t="shared" si="53"/>
        <v>0.2029949999996461</v>
      </c>
      <c r="H341" s="33"/>
      <c r="I341" s="33"/>
      <c r="K341" s="33">
        <f>+G341</f>
        <v>0.2029949999996461</v>
      </c>
      <c r="L341" s="33"/>
      <c r="M341" s="33"/>
      <c r="N341" s="33"/>
      <c r="O341" s="33">
        <f t="shared" ca="1" si="49"/>
        <v>0.20313254112468954</v>
      </c>
      <c r="P341" s="33"/>
      <c r="Q341" s="34">
        <f t="shared" si="52"/>
        <v>41203.565300000002</v>
      </c>
      <c r="R341" s="34"/>
      <c r="S341" s="34"/>
      <c r="T341" s="34"/>
    </row>
    <row r="342" spans="1:25">
      <c r="A342" s="35" t="s">
        <v>51</v>
      </c>
      <c r="B342" s="36" t="s">
        <v>36</v>
      </c>
      <c r="C342" s="32">
        <v>56246.7019</v>
      </c>
      <c r="D342" s="32">
        <v>5.0000000000000001E-4</v>
      </c>
      <c r="E342" s="39">
        <f t="shared" si="50"/>
        <v>6646.5962167892985</v>
      </c>
      <c r="F342" s="33">
        <f t="shared" si="51"/>
        <v>6646.5</v>
      </c>
      <c r="G342" s="33">
        <f t="shared" si="53"/>
        <v>0.20610049999959301</v>
      </c>
      <c r="H342" s="33"/>
      <c r="I342" s="33"/>
      <c r="K342" s="33">
        <f>+G342</f>
        <v>0.20610049999959301</v>
      </c>
      <c r="L342" s="33"/>
      <c r="M342" s="33"/>
      <c r="N342" s="33"/>
      <c r="O342" s="33">
        <f t="shared" ca="1" si="49"/>
        <v>0.20339081341290979</v>
      </c>
      <c r="P342" s="33"/>
      <c r="Q342" s="34">
        <f t="shared" si="52"/>
        <v>41228.2019</v>
      </c>
      <c r="R342" s="28"/>
      <c r="S342" s="34"/>
      <c r="T342" s="34"/>
      <c r="U342" s="33"/>
      <c r="V342" s="33"/>
      <c r="W342" s="33"/>
      <c r="X342" s="33"/>
      <c r="Y342" s="33"/>
    </row>
    <row r="343" spans="1:25">
      <c r="A343" s="35" t="s">
        <v>52</v>
      </c>
      <c r="B343" s="36" t="s">
        <v>31</v>
      </c>
      <c r="C343" s="32">
        <v>56483.389199999998</v>
      </c>
      <c r="D343" s="32">
        <v>5.9999999999999995E-4</v>
      </c>
      <c r="E343" s="39">
        <f t="shared" si="50"/>
        <v>6757.0922712569254</v>
      </c>
      <c r="F343" s="33">
        <f t="shared" si="51"/>
        <v>6757</v>
      </c>
      <c r="G343" s="33">
        <f t="shared" si="53"/>
        <v>0.19764900000154739</v>
      </c>
      <c r="H343" s="33"/>
      <c r="I343" s="33"/>
      <c r="K343" s="33">
        <f>+G343</f>
        <v>0.19764900000154739</v>
      </c>
      <c r="L343" s="33"/>
      <c r="M343" s="33"/>
      <c r="N343" s="33"/>
      <c r="O343" s="33">
        <f t="shared" ca="1" si="49"/>
        <v>0.20587247322580865</v>
      </c>
      <c r="P343" s="33"/>
      <c r="Q343" s="34">
        <f t="shared" si="52"/>
        <v>41464.889199999998</v>
      </c>
      <c r="R343" s="34"/>
      <c r="S343" s="34"/>
      <c r="T343" s="34"/>
      <c r="U343" s="33"/>
      <c r="V343" s="33"/>
      <c r="W343" s="33"/>
      <c r="X343" s="33"/>
      <c r="Y343" s="33"/>
    </row>
    <row r="344" spans="1:25">
      <c r="A344" s="35" t="s">
        <v>52</v>
      </c>
      <c r="B344" s="36" t="s">
        <v>31</v>
      </c>
      <c r="C344" s="32">
        <v>56483.397629999999</v>
      </c>
      <c r="D344" s="32">
        <v>5.0000000000000001E-4</v>
      </c>
      <c r="E344" s="39">
        <f t="shared" si="50"/>
        <v>6757.0962067521514</v>
      </c>
      <c r="F344" s="33">
        <f t="shared" si="51"/>
        <v>6757</v>
      </c>
      <c r="G344" s="33">
        <f t="shared" si="53"/>
        <v>0.20607900000322843</v>
      </c>
      <c r="H344" s="33"/>
      <c r="I344" s="33"/>
      <c r="K344" s="33">
        <f>+G344</f>
        <v>0.20607900000322843</v>
      </c>
      <c r="L344" s="33"/>
      <c r="M344" s="33"/>
      <c r="N344" s="33"/>
      <c r="O344" s="33">
        <f t="shared" ca="1" si="49"/>
        <v>0.20587247322580865</v>
      </c>
      <c r="P344" s="33"/>
      <c r="Q344" s="34">
        <f t="shared" si="52"/>
        <v>41464.897629999999</v>
      </c>
      <c r="R344" s="34"/>
      <c r="S344" s="34"/>
      <c r="T344" s="34"/>
      <c r="U344" s="33"/>
      <c r="V344" s="33"/>
      <c r="W344" s="33"/>
      <c r="X344" s="33"/>
      <c r="Y344" s="33"/>
    </row>
    <row r="345" spans="1:25">
      <c r="A345" s="32" t="s">
        <v>57</v>
      </c>
      <c r="B345" s="36" t="s">
        <v>36</v>
      </c>
      <c r="C345" s="57">
        <v>56587.289949999998</v>
      </c>
      <c r="D345" s="32">
        <v>5.9999999999999995E-4</v>
      </c>
      <c r="E345" s="39">
        <f t="shared" si="50"/>
        <v>6805.5977167591864</v>
      </c>
      <c r="F345" s="33">
        <f t="shared" si="51"/>
        <v>6805.5</v>
      </c>
      <c r="G345" s="33">
        <f t="shared" si="53"/>
        <v>0.20931349999591475</v>
      </c>
      <c r="H345" s="33"/>
      <c r="I345" s="33"/>
      <c r="K345" s="33">
        <f>+G345</f>
        <v>0.20931349999591475</v>
      </c>
      <c r="L345" s="33"/>
      <c r="M345" s="33"/>
      <c r="N345" s="33"/>
      <c r="O345" s="33">
        <f t="shared" ca="1" si="49"/>
        <v>0.2069617085283027</v>
      </c>
      <c r="P345" s="33"/>
      <c r="Q345" s="34">
        <f t="shared" si="52"/>
        <v>41568.789949999998</v>
      </c>
      <c r="R345" s="34"/>
      <c r="S345" s="34"/>
      <c r="T345" s="34"/>
      <c r="U345" s="33"/>
      <c r="V345" s="33"/>
      <c r="W345" s="33"/>
      <c r="X345" s="33"/>
      <c r="Y345" s="33"/>
    </row>
    <row r="346" spans="1:25">
      <c r="A346" s="58" t="s">
        <v>55</v>
      </c>
      <c r="B346" s="59" t="s">
        <v>31</v>
      </c>
      <c r="C346" s="58">
        <v>56891.470099999999</v>
      </c>
      <c r="D346" s="58">
        <v>5.3E-3</v>
      </c>
      <c r="E346" s="39">
        <f t="shared" si="50"/>
        <v>6947.6024057406867</v>
      </c>
      <c r="F346" s="33">
        <f t="shared" si="51"/>
        <v>6947.5</v>
      </c>
      <c r="G346" s="33">
        <f t="shared" si="53"/>
        <v>0.21935749999829568</v>
      </c>
      <c r="H346" s="33"/>
      <c r="I346" s="33"/>
      <c r="J346" s="33">
        <f>+G346</f>
        <v>0.21935749999829568</v>
      </c>
      <c r="K346" s="33"/>
      <c r="L346" s="33"/>
      <c r="M346" s="33"/>
      <c r="N346" s="33"/>
      <c r="O346" s="33">
        <f t="shared" ca="1" si="49"/>
        <v>0.21015080982632658</v>
      </c>
      <c r="P346" s="33"/>
      <c r="Q346" s="34">
        <f t="shared" si="52"/>
        <v>41872.970099999999</v>
      </c>
      <c r="R346" s="28"/>
      <c r="S346" s="34"/>
      <c r="T346" s="34"/>
      <c r="U346" s="33"/>
      <c r="V346" s="33"/>
      <c r="W346" s="33"/>
      <c r="X346" s="33"/>
      <c r="Y346" s="33"/>
    </row>
    <row r="347" spans="1:25">
      <c r="A347" s="60" t="s">
        <v>1</v>
      </c>
      <c r="B347" s="61" t="s">
        <v>31</v>
      </c>
      <c r="C347" s="62">
        <v>56920.373449999999</v>
      </c>
      <c r="D347" s="62">
        <v>4.0000000000000002E-4</v>
      </c>
      <c r="E347" s="39">
        <f t="shared" si="50"/>
        <v>6961.0957623166287</v>
      </c>
      <c r="F347" s="33">
        <f t="shared" si="51"/>
        <v>6961</v>
      </c>
      <c r="G347" s="33">
        <f t="shared" si="53"/>
        <v>0.20512700000108453</v>
      </c>
      <c r="H347" s="33"/>
      <c r="I347" s="33"/>
      <c r="K347" s="33">
        <f t="shared" ref="K347:K352" si="54">+G347</f>
        <v>0.20512700000108453</v>
      </c>
      <c r="L347" s="33"/>
      <c r="M347" s="33"/>
      <c r="N347" s="33"/>
      <c r="O347" s="33">
        <f t="shared" ca="1" si="49"/>
        <v>0.21045399903423731</v>
      </c>
      <c r="P347" s="33"/>
      <c r="Q347" s="34">
        <f t="shared" si="52"/>
        <v>41901.873449999999</v>
      </c>
      <c r="R347" s="34"/>
      <c r="S347" s="34"/>
      <c r="T347" s="34"/>
    </row>
    <row r="348" spans="1:25">
      <c r="A348" s="60" t="s">
        <v>1</v>
      </c>
      <c r="B348" s="61" t="s">
        <v>31</v>
      </c>
      <c r="C348" s="62">
        <v>56920.376109999997</v>
      </c>
      <c r="D348" s="62">
        <v>5.9999999999999995E-4</v>
      </c>
      <c r="E348" s="39">
        <f t="shared" si="50"/>
        <v>6961.0970041217643</v>
      </c>
      <c r="F348" s="33">
        <f t="shared" si="51"/>
        <v>6961</v>
      </c>
      <c r="G348" s="33">
        <f t="shared" si="53"/>
        <v>0.20778699999937089</v>
      </c>
      <c r="H348" s="33"/>
      <c r="I348" s="33"/>
      <c r="K348" s="33">
        <f t="shared" si="54"/>
        <v>0.20778699999937089</v>
      </c>
      <c r="L348" s="33"/>
      <c r="M348" s="33"/>
      <c r="N348" s="33"/>
      <c r="O348" s="33">
        <f t="shared" ca="1" si="49"/>
        <v>0.21045399903423731</v>
      </c>
      <c r="P348" s="33"/>
      <c r="Q348" s="34">
        <f t="shared" si="52"/>
        <v>41901.876109999997</v>
      </c>
      <c r="R348" s="34"/>
      <c r="S348" s="34"/>
      <c r="T348" s="34"/>
    </row>
    <row r="349" spans="1:25">
      <c r="A349" s="60" t="s">
        <v>1</v>
      </c>
      <c r="B349" s="61" t="s">
        <v>31</v>
      </c>
      <c r="C349" s="62">
        <v>56920.37844</v>
      </c>
      <c r="D349" s="62">
        <v>4.0000000000000002E-4</v>
      </c>
      <c r="E349" s="39">
        <f t="shared" si="50"/>
        <v>6961.0980918683708</v>
      </c>
      <c r="F349" s="33">
        <f t="shared" si="51"/>
        <v>6961</v>
      </c>
      <c r="G349" s="33">
        <f t="shared" si="53"/>
        <v>0.21011700000235578</v>
      </c>
      <c r="H349" s="33"/>
      <c r="I349" s="33"/>
      <c r="K349" s="33">
        <f t="shared" si="54"/>
        <v>0.21011700000235578</v>
      </c>
      <c r="L349" s="33"/>
      <c r="M349" s="33"/>
      <c r="N349" s="33"/>
      <c r="O349" s="33">
        <f t="shared" ca="1" si="49"/>
        <v>0.21045399903423731</v>
      </c>
      <c r="P349" s="33"/>
      <c r="Q349" s="34">
        <f t="shared" si="52"/>
        <v>41901.87844</v>
      </c>
    </row>
    <row r="350" spans="1:25">
      <c r="A350" s="63" t="s">
        <v>0</v>
      </c>
      <c r="B350" s="64" t="s">
        <v>31</v>
      </c>
      <c r="C350" s="65">
        <v>57327.369599999998</v>
      </c>
      <c r="D350" s="65">
        <v>3.7000000000000002E-3</v>
      </c>
      <c r="E350" s="39">
        <f t="shared" si="50"/>
        <v>7151.0994877320381</v>
      </c>
      <c r="F350" s="33">
        <f t="shared" si="51"/>
        <v>7151</v>
      </c>
      <c r="G350" s="33">
        <f t="shared" si="53"/>
        <v>0.21310699999594362</v>
      </c>
      <c r="H350" s="33"/>
      <c r="I350" s="33"/>
      <c r="K350" s="33">
        <f t="shared" si="54"/>
        <v>0.21310699999594362</v>
      </c>
      <c r="L350" s="33"/>
      <c r="M350" s="33"/>
      <c r="N350" s="33"/>
      <c r="O350" s="33">
        <f t="shared" ca="1" si="49"/>
        <v>0.21472110640483261</v>
      </c>
      <c r="P350" s="33"/>
      <c r="Q350" s="34">
        <f t="shared" si="52"/>
        <v>42308.869599999998</v>
      </c>
      <c r="R350" s="34"/>
      <c r="S350" s="34"/>
      <c r="T350" s="34"/>
    </row>
    <row r="351" spans="1:25">
      <c r="A351" s="63" t="s">
        <v>0</v>
      </c>
      <c r="B351" s="64" t="s">
        <v>31</v>
      </c>
      <c r="C351" s="65">
        <v>57329.515500000001</v>
      </c>
      <c r="D351" s="65">
        <v>8.3000000000000001E-3</v>
      </c>
      <c r="E351" s="39">
        <f t="shared" si="50"/>
        <v>7152.1012883494877</v>
      </c>
      <c r="F351" s="33">
        <f t="shared" si="51"/>
        <v>7152</v>
      </c>
      <c r="G351" s="33">
        <f t="shared" si="53"/>
        <v>0.21696399999927962</v>
      </c>
      <c r="H351" s="33"/>
      <c r="I351" s="33"/>
      <c r="K351" s="33">
        <f t="shared" si="54"/>
        <v>0.21696399999927962</v>
      </c>
      <c r="L351" s="33"/>
      <c r="M351" s="33"/>
      <c r="N351" s="33"/>
      <c r="O351" s="33">
        <f t="shared" ca="1" si="49"/>
        <v>0.21474356486467785</v>
      </c>
      <c r="P351" s="33"/>
      <c r="Q351" s="34">
        <f t="shared" si="52"/>
        <v>42311.015500000001</v>
      </c>
      <c r="R351" s="34"/>
      <c r="S351" s="34"/>
      <c r="T351" s="34"/>
    </row>
    <row r="352" spans="1:25">
      <c r="A352" s="60" t="s">
        <v>1</v>
      </c>
      <c r="B352" s="61" t="s">
        <v>31</v>
      </c>
      <c r="C352" s="62">
        <v>57569.426740000003</v>
      </c>
      <c r="D352" s="62">
        <v>2.0000000000000001E-4</v>
      </c>
      <c r="E352" s="39">
        <f t="shared" si="50"/>
        <v>7264.1024199794319</v>
      </c>
      <c r="F352" s="33">
        <f t="shared" si="51"/>
        <v>7264</v>
      </c>
      <c r="G352" s="33">
        <f t="shared" si="53"/>
        <v>0.21938800000498304</v>
      </c>
      <c r="H352" s="33"/>
      <c r="I352" s="33"/>
      <c r="K352" s="33">
        <f t="shared" si="54"/>
        <v>0.21938800000498304</v>
      </c>
      <c r="L352" s="33"/>
      <c r="M352" s="33"/>
      <c r="N352" s="33"/>
      <c r="O352" s="33">
        <f t="shared" ca="1" si="49"/>
        <v>0.21725891236734457</v>
      </c>
      <c r="P352" s="33"/>
      <c r="Q352" s="34">
        <f t="shared" si="52"/>
        <v>42550.926740000003</v>
      </c>
    </row>
    <row r="353" spans="1:17">
      <c r="A353" s="66" t="s">
        <v>938</v>
      </c>
      <c r="B353" s="67" t="s">
        <v>31</v>
      </c>
      <c r="C353" s="68">
        <v>57764.351619999856</v>
      </c>
      <c r="D353" s="68">
        <v>2.0000000000000001E-4</v>
      </c>
      <c r="E353" s="39">
        <f>+(C353-C$7)/C$8</f>
        <v>7355.1019377294742</v>
      </c>
      <c r="F353" s="33">
        <f t="shared" si="51"/>
        <v>7355</v>
      </c>
      <c r="G353" s="33">
        <f>+C353-(C$7+F353*C$8)</f>
        <v>0.21835499985900242</v>
      </c>
      <c r="H353" s="33"/>
      <c r="I353" s="33"/>
      <c r="K353" s="33">
        <f>+G353</f>
        <v>0.21835499985900242</v>
      </c>
      <c r="L353" s="33"/>
      <c r="M353" s="33"/>
      <c r="N353" s="33"/>
      <c r="O353" s="33">
        <f ca="1">+C$11+C$12*$F353</f>
        <v>0.21930263221326127</v>
      </c>
      <c r="P353" s="33"/>
      <c r="Q353" s="34">
        <f>+C353-15018.5</f>
        <v>42745.851619999856</v>
      </c>
    </row>
    <row r="354" spans="1:17">
      <c r="B354" s="9"/>
    </row>
    <row r="355" spans="1:17">
      <c r="B355" s="9"/>
    </row>
    <row r="356" spans="1:17">
      <c r="B356" s="9"/>
    </row>
    <row r="357" spans="1:17">
      <c r="B357" s="9"/>
    </row>
    <row r="358" spans="1:17">
      <c r="B358" s="9"/>
    </row>
    <row r="359" spans="1:17">
      <c r="B359" s="9"/>
    </row>
    <row r="360" spans="1:17">
      <c r="B360" s="9"/>
    </row>
    <row r="361" spans="1:17">
      <c r="B361" s="9"/>
    </row>
    <row r="362" spans="1:17">
      <c r="B362" s="9"/>
    </row>
    <row r="363" spans="1:17">
      <c r="B363" s="9"/>
    </row>
    <row r="364" spans="1:17">
      <c r="B364" s="9"/>
    </row>
    <row r="365" spans="1:17">
      <c r="B365" s="9"/>
    </row>
    <row r="366" spans="1:17">
      <c r="B366" s="9"/>
    </row>
    <row r="367" spans="1:17">
      <c r="B367" s="9"/>
    </row>
    <row r="368" spans="1:17">
      <c r="B368" s="9"/>
    </row>
    <row r="369" spans="2:2">
      <c r="B369" s="9"/>
    </row>
    <row r="370" spans="2:2">
      <c r="B370" s="9"/>
    </row>
    <row r="371" spans="2:2">
      <c r="B371" s="9"/>
    </row>
    <row r="372" spans="2:2">
      <c r="B372" s="9"/>
    </row>
    <row r="373" spans="2:2">
      <c r="B373" s="9"/>
    </row>
    <row r="374" spans="2:2">
      <c r="B374" s="9"/>
    </row>
    <row r="375" spans="2:2">
      <c r="B375" s="9"/>
    </row>
    <row r="376" spans="2:2">
      <c r="B376" s="9"/>
    </row>
    <row r="377" spans="2:2">
      <c r="B377" s="9"/>
    </row>
    <row r="378" spans="2:2">
      <c r="B378" s="9"/>
    </row>
    <row r="379" spans="2:2">
      <c r="B379" s="9"/>
    </row>
    <row r="380" spans="2:2">
      <c r="B380" s="9"/>
    </row>
    <row r="381" spans="2:2">
      <c r="B381" s="9"/>
    </row>
    <row r="382" spans="2:2">
      <c r="B382" s="9"/>
    </row>
    <row r="383" spans="2:2">
      <c r="B383" s="9"/>
    </row>
    <row r="384" spans="2:2">
      <c r="B384" s="9"/>
    </row>
    <row r="385" spans="2:2">
      <c r="B385" s="9"/>
    </row>
    <row r="386" spans="2:2">
      <c r="B386" s="9"/>
    </row>
    <row r="387" spans="2:2">
      <c r="B387" s="9"/>
    </row>
    <row r="388" spans="2:2">
      <c r="B388" s="9"/>
    </row>
    <row r="389" spans="2:2">
      <c r="B389" s="9"/>
    </row>
    <row r="390" spans="2:2">
      <c r="B390" s="9"/>
    </row>
    <row r="391" spans="2:2">
      <c r="B391" s="9"/>
    </row>
    <row r="392" spans="2:2">
      <c r="B392" s="9"/>
    </row>
    <row r="393" spans="2:2">
      <c r="B393" s="9"/>
    </row>
    <row r="394" spans="2:2">
      <c r="B394" s="9"/>
    </row>
    <row r="395" spans="2:2">
      <c r="B395" s="9"/>
    </row>
    <row r="396" spans="2:2">
      <c r="B396" s="9"/>
    </row>
    <row r="397" spans="2:2">
      <c r="B397" s="9"/>
    </row>
    <row r="398" spans="2:2">
      <c r="B398" s="9"/>
    </row>
    <row r="399" spans="2:2">
      <c r="B399" s="9"/>
    </row>
    <row r="400" spans="2:2">
      <c r="B400" s="9"/>
    </row>
    <row r="401" spans="2:2">
      <c r="B401" s="9"/>
    </row>
    <row r="402" spans="2:2">
      <c r="B402" s="9"/>
    </row>
    <row r="403" spans="2:2">
      <c r="B403" s="9"/>
    </row>
    <row r="404" spans="2:2">
      <c r="B404" s="9"/>
    </row>
    <row r="405" spans="2:2">
      <c r="B405" s="9"/>
    </row>
    <row r="406" spans="2:2">
      <c r="B406" s="9"/>
    </row>
    <row r="407" spans="2:2">
      <c r="B407" s="9"/>
    </row>
    <row r="408" spans="2:2">
      <c r="B408" s="9"/>
    </row>
    <row r="409" spans="2:2">
      <c r="B409" s="9"/>
    </row>
    <row r="410" spans="2:2">
      <c r="B410" s="9"/>
    </row>
    <row r="411" spans="2:2">
      <c r="B411" s="9"/>
    </row>
    <row r="412" spans="2:2">
      <c r="B412" s="9"/>
    </row>
    <row r="413" spans="2:2">
      <c r="B413" s="9"/>
    </row>
    <row r="414" spans="2:2">
      <c r="B414" s="9"/>
    </row>
    <row r="415" spans="2:2">
      <c r="B415" s="9"/>
    </row>
    <row r="416" spans="2:2">
      <c r="B416" s="9"/>
    </row>
    <row r="417" spans="2:2">
      <c r="B417" s="9"/>
    </row>
    <row r="418" spans="2:2">
      <c r="B418" s="9"/>
    </row>
    <row r="419" spans="2:2">
      <c r="B419" s="9"/>
    </row>
    <row r="420" spans="2:2">
      <c r="B420" s="9"/>
    </row>
    <row r="421" spans="2:2">
      <c r="B421" s="9"/>
    </row>
    <row r="422" spans="2:2">
      <c r="B422" s="9"/>
    </row>
    <row r="423" spans="2:2">
      <c r="B423" s="9"/>
    </row>
    <row r="424" spans="2:2">
      <c r="B424" s="9"/>
    </row>
    <row r="425" spans="2:2">
      <c r="B425" s="9"/>
    </row>
    <row r="426" spans="2:2">
      <c r="B426" s="9"/>
    </row>
    <row r="427" spans="2:2">
      <c r="B427" s="9"/>
    </row>
    <row r="428" spans="2:2">
      <c r="B428" s="9"/>
    </row>
    <row r="429" spans="2:2">
      <c r="B429" s="9"/>
    </row>
    <row r="430" spans="2:2">
      <c r="B430" s="9"/>
    </row>
    <row r="431" spans="2:2">
      <c r="B431" s="9"/>
    </row>
    <row r="432" spans="2:2">
      <c r="B432" s="9"/>
    </row>
    <row r="433" spans="2:2">
      <c r="B433" s="9"/>
    </row>
    <row r="434" spans="2:2">
      <c r="B434" s="9"/>
    </row>
    <row r="435" spans="2:2">
      <c r="B435" s="9"/>
    </row>
    <row r="436" spans="2:2">
      <c r="B436" s="9"/>
    </row>
    <row r="437" spans="2:2">
      <c r="B437" s="9"/>
    </row>
    <row r="438" spans="2:2">
      <c r="B438" s="9"/>
    </row>
    <row r="439" spans="2:2">
      <c r="B439" s="9"/>
    </row>
    <row r="440" spans="2:2">
      <c r="B440" s="9"/>
    </row>
    <row r="441" spans="2:2">
      <c r="B441" s="9"/>
    </row>
    <row r="442" spans="2:2">
      <c r="B442" s="9"/>
    </row>
    <row r="443" spans="2:2">
      <c r="B443" s="9"/>
    </row>
    <row r="444" spans="2:2">
      <c r="B444" s="9"/>
    </row>
    <row r="445" spans="2:2">
      <c r="B445" s="9"/>
    </row>
    <row r="446" spans="2:2">
      <c r="B446" s="9"/>
    </row>
    <row r="447" spans="2:2">
      <c r="B447" s="9"/>
    </row>
    <row r="448" spans="2:2">
      <c r="B448" s="9"/>
    </row>
    <row r="449" spans="2:2">
      <c r="B449" s="9"/>
    </row>
    <row r="450" spans="2:2">
      <c r="B450" s="9"/>
    </row>
    <row r="451" spans="2:2">
      <c r="B451" s="9"/>
    </row>
    <row r="452" spans="2:2">
      <c r="B452" s="9"/>
    </row>
    <row r="453" spans="2:2">
      <c r="B453" s="9"/>
    </row>
    <row r="454" spans="2:2">
      <c r="B454" s="9"/>
    </row>
    <row r="455" spans="2:2">
      <c r="B455" s="9"/>
    </row>
    <row r="456" spans="2:2">
      <c r="B456" s="9"/>
    </row>
    <row r="457" spans="2:2">
      <c r="B457" s="9"/>
    </row>
    <row r="458" spans="2:2">
      <c r="B458" s="9"/>
    </row>
    <row r="459" spans="2:2">
      <c r="B459" s="9"/>
    </row>
    <row r="460" spans="2:2">
      <c r="B460" s="9"/>
    </row>
    <row r="461" spans="2:2">
      <c r="B461" s="9"/>
    </row>
    <row r="462" spans="2:2">
      <c r="B462" s="9"/>
    </row>
    <row r="463" spans="2:2">
      <c r="B463" s="9"/>
    </row>
    <row r="464" spans="2:2">
      <c r="B464" s="9"/>
    </row>
    <row r="465" spans="2:2">
      <c r="B465" s="9"/>
    </row>
    <row r="466" spans="2:2">
      <c r="B466" s="9"/>
    </row>
    <row r="467" spans="2:2">
      <c r="B467" s="9"/>
    </row>
    <row r="468" spans="2:2">
      <c r="B468" s="9"/>
    </row>
    <row r="469" spans="2:2">
      <c r="B469" s="9"/>
    </row>
    <row r="470" spans="2:2">
      <c r="B470" s="9"/>
    </row>
    <row r="471" spans="2:2">
      <c r="B471" s="9"/>
    </row>
    <row r="472" spans="2:2">
      <c r="B472" s="9"/>
    </row>
    <row r="473" spans="2:2">
      <c r="B473" s="9"/>
    </row>
    <row r="474" spans="2:2">
      <c r="B474" s="9"/>
    </row>
    <row r="475" spans="2:2">
      <c r="B475" s="9"/>
    </row>
    <row r="476" spans="2:2">
      <c r="B476" s="9"/>
    </row>
    <row r="477" spans="2:2">
      <c r="B477" s="9"/>
    </row>
    <row r="478" spans="2:2">
      <c r="B478" s="9"/>
    </row>
    <row r="479" spans="2:2">
      <c r="B479" s="9"/>
    </row>
    <row r="480" spans="2:2">
      <c r="B480" s="9"/>
    </row>
    <row r="481" spans="2:2">
      <c r="B481" s="9"/>
    </row>
    <row r="482" spans="2:2">
      <c r="B482" s="9"/>
    </row>
    <row r="483" spans="2:2">
      <c r="B483" s="9"/>
    </row>
    <row r="484" spans="2:2">
      <c r="B484" s="9"/>
    </row>
    <row r="485" spans="2:2">
      <c r="B485" s="9"/>
    </row>
    <row r="486" spans="2:2">
      <c r="B486" s="9"/>
    </row>
    <row r="487" spans="2:2">
      <c r="B487" s="9"/>
    </row>
    <row r="488" spans="2:2">
      <c r="B488" s="9"/>
    </row>
    <row r="489" spans="2:2">
      <c r="B489" s="9"/>
    </row>
    <row r="490" spans="2:2">
      <c r="B490" s="9"/>
    </row>
    <row r="491" spans="2:2">
      <c r="B491" s="9"/>
    </row>
    <row r="492" spans="2:2">
      <c r="B492" s="9"/>
    </row>
    <row r="493" spans="2:2">
      <c r="B493" s="9"/>
    </row>
    <row r="494" spans="2:2">
      <c r="B494" s="9"/>
    </row>
    <row r="495" spans="2:2">
      <c r="B495" s="9"/>
    </row>
    <row r="496" spans="2:2">
      <c r="B496" s="9"/>
    </row>
    <row r="497" spans="2:2">
      <c r="B497" s="9"/>
    </row>
    <row r="498" spans="2:2">
      <c r="B498" s="9"/>
    </row>
    <row r="499" spans="2:2">
      <c r="B499" s="9"/>
    </row>
    <row r="500" spans="2:2">
      <c r="B500" s="9"/>
    </row>
    <row r="501" spans="2:2">
      <c r="B501" s="9"/>
    </row>
    <row r="502" spans="2:2">
      <c r="B502" s="9"/>
    </row>
    <row r="503" spans="2:2">
      <c r="B503" s="9"/>
    </row>
    <row r="504" spans="2:2">
      <c r="B504" s="9"/>
    </row>
    <row r="505" spans="2:2">
      <c r="B505" s="9"/>
    </row>
    <row r="506" spans="2:2">
      <c r="B506" s="9"/>
    </row>
    <row r="507" spans="2:2">
      <c r="B507" s="9"/>
    </row>
    <row r="508" spans="2:2">
      <c r="B508" s="9"/>
    </row>
    <row r="509" spans="2:2">
      <c r="B509" s="9"/>
    </row>
    <row r="510" spans="2:2">
      <c r="B510" s="9"/>
    </row>
    <row r="511" spans="2:2">
      <c r="B511" s="9"/>
    </row>
    <row r="512" spans="2:2">
      <c r="B512" s="9"/>
    </row>
    <row r="513" spans="2:2">
      <c r="B513" s="9"/>
    </row>
    <row r="514" spans="2:2">
      <c r="B514" s="9"/>
    </row>
    <row r="515" spans="2:2">
      <c r="B515" s="9"/>
    </row>
    <row r="516" spans="2:2">
      <c r="B516" s="9"/>
    </row>
    <row r="517" spans="2:2">
      <c r="B517" s="9"/>
    </row>
    <row r="518" spans="2:2">
      <c r="B518" s="9"/>
    </row>
    <row r="519" spans="2:2">
      <c r="B519" s="9"/>
    </row>
    <row r="520" spans="2:2">
      <c r="B520" s="9"/>
    </row>
    <row r="521" spans="2:2">
      <c r="B521" s="9"/>
    </row>
    <row r="522" spans="2:2">
      <c r="B522" s="9"/>
    </row>
    <row r="523" spans="2:2">
      <c r="B523" s="9"/>
    </row>
    <row r="524" spans="2:2">
      <c r="B524" s="9"/>
    </row>
    <row r="525" spans="2:2">
      <c r="B525" s="9"/>
    </row>
    <row r="526" spans="2:2">
      <c r="B526" s="9"/>
    </row>
    <row r="527" spans="2:2">
      <c r="B527" s="9"/>
    </row>
    <row r="528" spans="2:2">
      <c r="B528" s="9"/>
    </row>
    <row r="529" spans="2:2">
      <c r="B529" s="9"/>
    </row>
    <row r="530" spans="2:2">
      <c r="B530" s="9"/>
    </row>
    <row r="531" spans="2:2">
      <c r="B531" s="9"/>
    </row>
    <row r="532" spans="2:2">
      <c r="B532" s="9"/>
    </row>
    <row r="533" spans="2:2">
      <c r="B533" s="9"/>
    </row>
    <row r="534" spans="2:2">
      <c r="B534" s="9"/>
    </row>
    <row r="535" spans="2:2">
      <c r="B535" s="9"/>
    </row>
    <row r="536" spans="2:2">
      <c r="B536" s="9"/>
    </row>
    <row r="537" spans="2:2">
      <c r="B537" s="9"/>
    </row>
    <row r="538" spans="2:2">
      <c r="B538" s="9"/>
    </row>
    <row r="539" spans="2:2">
      <c r="B539" s="9"/>
    </row>
    <row r="540" spans="2:2">
      <c r="B540" s="9"/>
    </row>
  </sheetData>
  <protectedRanges>
    <protectedRange sqref="A353:D353" name="Range1"/>
  </protectedRanges>
  <phoneticPr fontId="8" type="noConversion"/>
  <hyperlinks>
    <hyperlink ref="H2653" r:id="rId1" display="http://vsolj.cetus-net.org/bulletin.html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39"/>
  <sheetViews>
    <sheetView topLeftCell="A269" workbookViewId="0">
      <selection activeCell="A31" sqref="A31:D314"/>
    </sheetView>
  </sheetViews>
  <sheetFormatPr defaultRowHeight="12.75"/>
  <cols>
    <col min="1" max="1" width="19.7109375" style="42" customWidth="1"/>
    <col min="2" max="2" width="4.42578125" style="8" customWidth="1"/>
    <col min="3" max="3" width="12.7109375" style="42" customWidth="1"/>
    <col min="4" max="4" width="5.42578125" style="8" customWidth="1"/>
    <col min="5" max="5" width="14.85546875" style="8" customWidth="1"/>
    <col min="6" max="6" width="9.140625" style="8"/>
    <col min="7" max="7" width="12" style="8" customWidth="1"/>
    <col min="8" max="8" width="14.140625" style="42" customWidth="1"/>
    <col min="9" max="9" width="22.5703125" style="8" customWidth="1"/>
    <col min="10" max="10" width="25.140625" style="8" customWidth="1"/>
    <col min="11" max="11" width="15.7109375" style="8" customWidth="1"/>
    <col min="12" max="12" width="14.140625" style="8" customWidth="1"/>
    <col min="13" max="13" width="9.5703125" style="8" customWidth="1"/>
    <col min="14" max="14" width="14.140625" style="8" customWidth="1"/>
    <col min="15" max="15" width="23.42578125" style="8" customWidth="1"/>
    <col min="16" max="16" width="16.5703125" style="8" customWidth="1"/>
    <col min="17" max="17" width="41" style="8" customWidth="1"/>
    <col min="18" max="16384" width="9.140625" style="8"/>
  </cols>
  <sheetData>
    <row r="1" spans="1:16" ht="15.75">
      <c r="A1" s="41" t="s">
        <v>58</v>
      </c>
      <c r="I1" s="43" t="s">
        <v>59</v>
      </c>
      <c r="J1" s="44" t="s">
        <v>60</v>
      </c>
    </row>
    <row r="2" spans="1:16">
      <c r="I2" s="45" t="s">
        <v>61</v>
      </c>
      <c r="J2" s="46" t="s">
        <v>62</v>
      </c>
    </row>
    <row r="3" spans="1:16">
      <c r="A3" s="47" t="s">
        <v>63</v>
      </c>
      <c r="I3" s="45" t="s">
        <v>64</v>
      </c>
      <c r="J3" s="46" t="s">
        <v>65</v>
      </c>
    </row>
    <row r="4" spans="1:16">
      <c r="I4" s="45" t="s">
        <v>66</v>
      </c>
      <c r="J4" s="46" t="s">
        <v>65</v>
      </c>
    </row>
    <row r="5" spans="1:16" ht="13.5" thickBot="1">
      <c r="I5" s="48" t="s">
        <v>67</v>
      </c>
      <c r="J5" s="49" t="s">
        <v>68</v>
      </c>
    </row>
    <row r="10" spans="1:16" ht="13.5" thickBot="1"/>
    <row r="11" spans="1:16" ht="13.5" thickBot="1">
      <c r="A11" s="42" t="str">
        <f t="shared" ref="A11:A74" si="0">P11</f>
        <v> AA 9.160 </v>
      </c>
      <c r="B11" s="9" t="str">
        <f t="shared" ref="B11:B74" si="1">IF(H11=INT(H11),"I","II")</f>
        <v>I</v>
      </c>
      <c r="C11" s="42">
        <f t="shared" ref="C11:C74" si="2">1*G11</f>
        <v>35838.186000000002</v>
      </c>
      <c r="D11" s="8" t="str">
        <f t="shared" ref="D11:D74" si="3">VLOOKUP(F11,I$1:J$5,2,FALSE)</f>
        <v>vis</v>
      </c>
      <c r="E11" s="50">
        <f>VLOOKUP(C11,A!C$21:E$973,3,FALSE)</f>
        <v>-2880.9977204005695</v>
      </c>
      <c r="F11" s="9" t="s">
        <v>67</v>
      </c>
      <c r="G11" s="8" t="str">
        <f t="shared" ref="G11:G74" si="4">MID(I11,3,LEN(I11)-3)</f>
        <v>35838.186</v>
      </c>
      <c r="H11" s="42">
        <f t="shared" ref="H11:H74" si="5">1*K11</f>
        <v>-2881</v>
      </c>
      <c r="I11" s="51" t="s">
        <v>644</v>
      </c>
      <c r="J11" s="52" t="s">
        <v>645</v>
      </c>
      <c r="K11" s="51">
        <v>-2881</v>
      </c>
      <c r="L11" s="51" t="s">
        <v>646</v>
      </c>
      <c r="M11" s="52" t="s">
        <v>69</v>
      </c>
      <c r="N11" s="52"/>
      <c r="O11" s="53" t="s">
        <v>647</v>
      </c>
      <c r="P11" s="53" t="s">
        <v>648</v>
      </c>
    </row>
    <row r="12" spans="1:16" ht="13.5" thickBot="1">
      <c r="A12" s="42" t="str">
        <f t="shared" si="0"/>
        <v> AA 9.160 </v>
      </c>
      <c r="B12" s="9" t="str">
        <f t="shared" si="1"/>
        <v>II</v>
      </c>
      <c r="C12" s="42">
        <f t="shared" si="2"/>
        <v>35839.264000000003</v>
      </c>
      <c r="D12" s="8" t="str">
        <f t="shared" si="3"/>
        <v>vis</v>
      </c>
      <c r="E12" s="50">
        <f>VLOOKUP(C12,A!C$21:E$973,3,FALSE)</f>
        <v>-2880.494462529462</v>
      </c>
      <c r="F12" s="9" t="s">
        <v>67</v>
      </c>
      <c r="G12" s="8" t="str">
        <f t="shared" si="4"/>
        <v>35839.264</v>
      </c>
      <c r="H12" s="42">
        <f t="shared" si="5"/>
        <v>-2880.5</v>
      </c>
      <c r="I12" s="51" t="s">
        <v>649</v>
      </c>
      <c r="J12" s="52" t="s">
        <v>650</v>
      </c>
      <c r="K12" s="51">
        <v>-2880.5</v>
      </c>
      <c r="L12" s="51" t="s">
        <v>651</v>
      </c>
      <c r="M12" s="52" t="s">
        <v>69</v>
      </c>
      <c r="N12" s="52"/>
      <c r="O12" s="53" t="s">
        <v>647</v>
      </c>
      <c r="P12" s="53" t="s">
        <v>648</v>
      </c>
    </row>
    <row r="13" spans="1:16" ht="13.5" thickBot="1">
      <c r="A13" s="42" t="str">
        <f t="shared" si="0"/>
        <v>BAVM 38 </v>
      </c>
      <c r="B13" s="9" t="str">
        <f t="shared" si="1"/>
        <v>I</v>
      </c>
      <c r="C13" s="42">
        <f t="shared" si="2"/>
        <v>45614.538999999997</v>
      </c>
      <c r="D13" s="8" t="str">
        <f t="shared" si="3"/>
        <v>vis</v>
      </c>
      <c r="E13" s="50">
        <f>VLOOKUP(C13,A!C$21:E$973,3,FALSE)</f>
        <v>1683.034374193234</v>
      </c>
      <c r="F13" s="9" t="s">
        <v>67</v>
      </c>
      <c r="G13" s="8" t="str">
        <f t="shared" si="4"/>
        <v>45614.539</v>
      </c>
      <c r="H13" s="42">
        <f t="shared" si="5"/>
        <v>1683</v>
      </c>
      <c r="I13" s="51" t="s">
        <v>797</v>
      </c>
      <c r="J13" s="52" t="s">
        <v>798</v>
      </c>
      <c r="K13" s="51">
        <v>1683</v>
      </c>
      <c r="L13" s="51" t="s">
        <v>177</v>
      </c>
      <c r="M13" s="52" t="s">
        <v>69</v>
      </c>
      <c r="N13" s="52"/>
      <c r="O13" s="53" t="s">
        <v>799</v>
      </c>
      <c r="P13" s="54" t="s">
        <v>800</v>
      </c>
    </row>
    <row r="14" spans="1:16" ht="13.5" thickBot="1">
      <c r="A14" s="42" t="str">
        <f t="shared" si="0"/>
        <v>BAVM 39 </v>
      </c>
      <c r="B14" s="9" t="str">
        <f t="shared" si="1"/>
        <v>II</v>
      </c>
      <c r="C14" s="42">
        <f t="shared" si="2"/>
        <v>45990.41</v>
      </c>
      <c r="D14" s="8" t="str">
        <f t="shared" si="3"/>
        <v>vis</v>
      </c>
      <c r="E14" s="50">
        <f>VLOOKUP(C14,A!C$21:E$973,3,FALSE)</f>
        <v>1858.5075089529034</v>
      </c>
      <c r="F14" s="9" t="s">
        <v>67</v>
      </c>
      <c r="G14" s="8" t="str">
        <f t="shared" si="4"/>
        <v>45990.410</v>
      </c>
      <c r="H14" s="42">
        <f t="shared" si="5"/>
        <v>1858.5</v>
      </c>
      <c r="I14" s="51" t="s">
        <v>807</v>
      </c>
      <c r="J14" s="52" t="s">
        <v>808</v>
      </c>
      <c r="K14" s="51">
        <v>1858.5</v>
      </c>
      <c r="L14" s="51" t="s">
        <v>809</v>
      </c>
      <c r="M14" s="52" t="s">
        <v>810</v>
      </c>
      <c r="N14" s="52"/>
      <c r="O14" s="53" t="s">
        <v>811</v>
      </c>
      <c r="P14" s="54" t="s">
        <v>806</v>
      </c>
    </row>
    <row r="15" spans="1:16" ht="13.5" thickBot="1">
      <c r="A15" s="42" t="str">
        <f t="shared" si="0"/>
        <v> COSP 18.7 </v>
      </c>
      <c r="B15" s="9" t="str">
        <f t="shared" si="1"/>
        <v>I</v>
      </c>
      <c r="C15" s="42">
        <f t="shared" si="2"/>
        <v>46756.246500000001</v>
      </c>
      <c r="D15" s="8" t="str">
        <f t="shared" si="3"/>
        <v>vis</v>
      </c>
      <c r="E15" s="50">
        <f>VLOOKUP(C15,A!C$21:E$973,3,FALSE)</f>
        <v>2216.0337117415484</v>
      </c>
      <c r="F15" s="9" t="s">
        <v>67</v>
      </c>
      <c r="G15" s="8" t="str">
        <f t="shared" si="4"/>
        <v>46756.2465</v>
      </c>
      <c r="H15" s="42">
        <f t="shared" si="5"/>
        <v>2216</v>
      </c>
      <c r="I15" s="51" t="s">
        <v>818</v>
      </c>
      <c r="J15" s="52" t="s">
        <v>819</v>
      </c>
      <c r="K15" s="51">
        <v>2216</v>
      </c>
      <c r="L15" s="51" t="s">
        <v>820</v>
      </c>
      <c r="M15" s="52" t="s">
        <v>804</v>
      </c>
      <c r="N15" s="52" t="s">
        <v>815</v>
      </c>
      <c r="O15" s="53" t="s">
        <v>816</v>
      </c>
      <c r="P15" s="53" t="s">
        <v>817</v>
      </c>
    </row>
    <row r="16" spans="1:16" ht="13.5" thickBot="1">
      <c r="A16" s="42" t="str">
        <f t="shared" si="0"/>
        <v> COSP 18.7 </v>
      </c>
      <c r="B16" s="9" t="str">
        <f t="shared" si="1"/>
        <v>I</v>
      </c>
      <c r="C16" s="42">
        <f t="shared" si="2"/>
        <v>47060.430500000002</v>
      </c>
      <c r="D16" s="8" t="str">
        <f t="shared" si="3"/>
        <v>vis</v>
      </c>
      <c r="E16" s="50">
        <f>VLOOKUP(C16,A!C$21:E$973,3,FALSE)</f>
        <v>2358.0401980725887</v>
      </c>
      <c r="F16" s="9" t="s">
        <v>67</v>
      </c>
      <c r="G16" s="8" t="str">
        <f t="shared" si="4"/>
        <v>47060.4305</v>
      </c>
      <c r="H16" s="42">
        <f t="shared" si="5"/>
        <v>2358</v>
      </c>
      <c r="I16" s="51" t="s">
        <v>821</v>
      </c>
      <c r="J16" s="52" t="s">
        <v>822</v>
      </c>
      <c r="K16" s="51">
        <v>2358</v>
      </c>
      <c r="L16" s="51" t="s">
        <v>823</v>
      </c>
      <c r="M16" s="52" t="s">
        <v>804</v>
      </c>
      <c r="N16" s="52" t="s">
        <v>815</v>
      </c>
      <c r="O16" s="53" t="s">
        <v>816</v>
      </c>
      <c r="P16" s="53" t="s">
        <v>817</v>
      </c>
    </row>
    <row r="17" spans="1:16" ht="13.5" thickBot="1">
      <c r="A17" s="42" t="str">
        <f t="shared" si="0"/>
        <v> COSP 18.7 </v>
      </c>
      <c r="B17" s="9" t="str">
        <f t="shared" si="1"/>
        <v>II</v>
      </c>
      <c r="C17" s="42">
        <f t="shared" si="2"/>
        <v>47061.502999999997</v>
      </c>
      <c r="D17" s="8" t="str">
        <f t="shared" si="3"/>
        <v>vis</v>
      </c>
      <c r="E17" s="50">
        <f>VLOOKUP(C17,A!C$21:E$973,3,FALSE)</f>
        <v>2358.5408883014943</v>
      </c>
      <c r="F17" s="9" t="s">
        <v>67</v>
      </c>
      <c r="G17" s="8" t="str">
        <f t="shared" si="4"/>
        <v>47061.5030</v>
      </c>
      <c r="H17" s="42">
        <f t="shared" si="5"/>
        <v>2358.5</v>
      </c>
      <c r="I17" s="51" t="s">
        <v>824</v>
      </c>
      <c r="J17" s="52" t="s">
        <v>825</v>
      </c>
      <c r="K17" s="51">
        <v>2358.5</v>
      </c>
      <c r="L17" s="51" t="s">
        <v>826</v>
      </c>
      <c r="M17" s="52" t="s">
        <v>804</v>
      </c>
      <c r="N17" s="52" t="s">
        <v>815</v>
      </c>
      <c r="O17" s="53" t="s">
        <v>816</v>
      </c>
      <c r="P17" s="53" t="s">
        <v>817</v>
      </c>
    </row>
    <row r="18" spans="1:16" ht="13.5" thickBot="1">
      <c r="A18" s="42" t="str">
        <f t="shared" si="0"/>
        <v>IBVS 5603 </v>
      </c>
      <c r="B18" s="9" t="str">
        <f t="shared" si="1"/>
        <v>I</v>
      </c>
      <c r="C18" s="42">
        <f t="shared" si="2"/>
        <v>53306.704899999997</v>
      </c>
      <c r="D18" s="8" t="str">
        <f t="shared" si="3"/>
        <v>vis</v>
      </c>
      <c r="E18" s="50">
        <f>VLOOKUP(C18,A!C$21:E$973,3,FALSE)</f>
        <v>5274.0761506655081</v>
      </c>
      <c r="F18" s="9" t="s">
        <v>67</v>
      </c>
      <c r="G18" s="8" t="str">
        <f t="shared" si="4"/>
        <v>53306.7049</v>
      </c>
      <c r="H18" s="42">
        <f t="shared" si="5"/>
        <v>5274</v>
      </c>
      <c r="I18" s="51" t="s">
        <v>827</v>
      </c>
      <c r="J18" s="52" t="s">
        <v>828</v>
      </c>
      <c r="K18" s="51">
        <v>5274</v>
      </c>
      <c r="L18" s="51" t="s">
        <v>829</v>
      </c>
      <c r="M18" s="52" t="s">
        <v>804</v>
      </c>
      <c r="N18" s="52" t="s">
        <v>815</v>
      </c>
      <c r="O18" s="53" t="s">
        <v>830</v>
      </c>
      <c r="P18" s="54" t="s">
        <v>831</v>
      </c>
    </row>
    <row r="19" spans="1:16" ht="13.5" thickBot="1">
      <c r="A19" s="42" t="str">
        <f t="shared" si="0"/>
        <v>BAVM 178 </v>
      </c>
      <c r="B19" s="9" t="str">
        <f t="shared" si="1"/>
        <v>II</v>
      </c>
      <c r="C19" s="42">
        <f t="shared" si="2"/>
        <v>53768.325100000002</v>
      </c>
      <c r="D19" s="8" t="str">
        <f t="shared" si="3"/>
        <v>vis</v>
      </c>
      <c r="E19" s="50">
        <f>VLOOKUP(C19,A!C$21:E$973,3,FALSE)</f>
        <v>5489.5807880607445</v>
      </c>
      <c r="F19" s="9" t="s">
        <v>67</v>
      </c>
      <c r="G19" s="8" t="str">
        <f t="shared" si="4"/>
        <v>53768.3251</v>
      </c>
      <c r="H19" s="42">
        <f t="shared" si="5"/>
        <v>5489.5</v>
      </c>
      <c r="I19" s="51" t="s">
        <v>832</v>
      </c>
      <c r="J19" s="52" t="s">
        <v>833</v>
      </c>
      <c r="K19" s="51">
        <v>5489.5</v>
      </c>
      <c r="L19" s="51" t="s">
        <v>834</v>
      </c>
      <c r="M19" s="52" t="s">
        <v>835</v>
      </c>
      <c r="N19" s="52" t="s">
        <v>836</v>
      </c>
      <c r="O19" s="53" t="s">
        <v>837</v>
      </c>
      <c r="P19" s="54" t="s">
        <v>838</v>
      </c>
    </row>
    <row r="20" spans="1:16" ht="13.5" thickBot="1">
      <c r="A20" s="42" t="str">
        <f t="shared" si="0"/>
        <v>IBVS 5871 </v>
      </c>
      <c r="B20" s="9" t="str">
        <f t="shared" si="1"/>
        <v>I</v>
      </c>
      <c r="C20" s="42">
        <f t="shared" si="2"/>
        <v>54769.742599999998</v>
      </c>
      <c r="D20" s="8" t="str">
        <f t="shared" si="3"/>
        <v>vis</v>
      </c>
      <c r="E20" s="50">
        <f>VLOOKUP(C20,A!C$21:E$973,3,FALSE)</f>
        <v>5957.0865757596821</v>
      </c>
      <c r="F20" s="9" t="s">
        <v>67</v>
      </c>
      <c r="G20" s="8" t="str">
        <f t="shared" si="4"/>
        <v>54769.7426</v>
      </c>
      <c r="H20" s="42">
        <f t="shared" si="5"/>
        <v>5957</v>
      </c>
      <c r="I20" s="51" t="s">
        <v>851</v>
      </c>
      <c r="J20" s="52" t="s">
        <v>852</v>
      </c>
      <c r="K20" s="51" t="s">
        <v>853</v>
      </c>
      <c r="L20" s="51" t="s">
        <v>854</v>
      </c>
      <c r="M20" s="52" t="s">
        <v>835</v>
      </c>
      <c r="N20" s="52" t="s">
        <v>67</v>
      </c>
      <c r="O20" s="53" t="s">
        <v>855</v>
      </c>
      <c r="P20" s="54" t="s">
        <v>856</v>
      </c>
    </row>
    <row r="21" spans="1:16" ht="13.5" thickBot="1">
      <c r="A21" s="42" t="str">
        <f t="shared" si="0"/>
        <v>BAVM 209 </v>
      </c>
      <c r="B21" s="9" t="str">
        <f t="shared" si="1"/>
        <v>I</v>
      </c>
      <c r="C21" s="42">
        <f t="shared" si="2"/>
        <v>54840.430500000002</v>
      </c>
      <c r="D21" s="8" t="str">
        <f t="shared" si="3"/>
        <v>vis</v>
      </c>
      <c r="E21" s="50">
        <f>VLOOKUP(C21,A!C$21:E$973,3,FALSE)</f>
        <v>5990.0868003116657</v>
      </c>
      <c r="F21" s="9" t="s">
        <v>67</v>
      </c>
      <c r="G21" s="8" t="str">
        <f t="shared" si="4"/>
        <v>54840.4305</v>
      </c>
      <c r="H21" s="42">
        <f t="shared" si="5"/>
        <v>5990</v>
      </c>
      <c r="I21" s="51" t="s">
        <v>862</v>
      </c>
      <c r="J21" s="52" t="s">
        <v>863</v>
      </c>
      <c r="K21" s="51" t="s">
        <v>864</v>
      </c>
      <c r="L21" s="51" t="s">
        <v>865</v>
      </c>
      <c r="M21" s="52" t="s">
        <v>835</v>
      </c>
      <c r="N21" s="52" t="s">
        <v>836</v>
      </c>
      <c r="O21" s="53" t="s">
        <v>837</v>
      </c>
      <c r="P21" s="54" t="s">
        <v>866</v>
      </c>
    </row>
    <row r="22" spans="1:16" ht="13.5" thickBot="1">
      <c r="A22" s="42" t="str">
        <f t="shared" si="0"/>
        <v>BAVM 209 </v>
      </c>
      <c r="B22" s="9" t="str">
        <f t="shared" si="1"/>
        <v>II</v>
      </c>
      <c r="C22" s="42">
        <f t="shared" si="2"/>
        <v>54841.5121</v>
      </c>
      <c r="D22" s="8" t="str">
        <f t="shared" si="3"/>
        <v>vis</v>
      </c>
      <c r="E22" s="50">
        <f>VLOOKUP(C22,A!C$21:E$973,3,FALSE)</f>
        <v>5990.5917388213029</v>
      </c>
      <c r="F22" s="9" t="s">
        <v>67</v>
      </c>
      <c r="G22" s="8" t="str">
        <f t="shared" si="4"/>
        <v>54841.5121</v>
      </c>
      <c r="H22" s="42">
        <f t="shared" si="5"/>
        <v>5990.5</v>
      </c>
      <c r="I22" s="51" t="s">
        <v>867</v>
      </c>
      <c r="J22" s="52" t="s">
        <v>868</v>
      </c>
      <c r="K22" s="51" t="s">
        <v>869</v>
      </c>
      <c r="L22" s="51" t="s">
        <v>870</v>
      </c>
      <c r="M22" s="52" t="s">
        <v>835</v>
      </c>
      <c r="N22" s="52" t="s">
        <v>836</v>
      </c>
      <c r="O22" s="53" t="s">
        <v>837</v>
      </c>
      <c r="P22" s="54" t="s">
        <v>866</v>
      </c>
    </row>
    <row r="23" spans="1:16" ht="13.5" thickBot="1">
      <c r="A23" s="42" t="str">
        <f t="shared" si="0"/>
        <v>BAVM 239 </v>
      </c>
      <c r="B23" s="9" t="str">
        <f t="shared" si="1"/>
        <v>I</v>
      </c>
      <c r="C23" s="42">
        <f t="shared" si="2"/>
        <v>55155.316899999998</v>
      </c>
      <c r="D23" s="8" t="str">
        <f t="shared" si="3"/>
        <v>vis</v>
      </c>
      <c r="E23" s="50">
        <f>VLOOKUP(C23,A!C$21:E$973,3,FALSE)</f>
        <v>6137.0896382565606</v>
      </c>
      <c r="F23" s="9" t="s">
        <v>67</v>
      </c>
      <c r="G23" s="8" t="str">
        <f t="shared" si="4"/>
        <v>55155.3169</v>
      </c>
      <c r="H23" s="42">
        <f t="shared" si="5"/>
        <v>6137</v>
      </c>
      <c r="I23" s="51" t="s">
        <v>889</v>
      </c>
      <c r="J23" s="52" t="s">
        <v>890</v>
      </c>
      <c r="K23" s="51" t="s">
        <v>891</v>
      </c>
      <c r="L23" s="51" t="s">
        <v>892</v>
      </c>
      <c r="M23" s="52" t="s">
        <v>835</v>
      </c>
      <c r="N23" s="52" t="s">
        <v>893</v>
      </c>
      <c r="O23" s="53" t="s">
        <v>894</v>
      </c>
      <c r="P23" s="54" t="s">
        <v>895</v>
      </c>
    </row>
    <row r="24" spans="1:16" ht="13.5" thickBot="1">
      <c r="A24" s="42" t="str">
        <f t="shared" si="0"/>
        <v>BAVM 214 </v>
      </c>
      <c r="B24" s="9" t="str">
        <f t="shared" si="1"/>
        <v>I</v>
      </c>
      <c r="C24" s="42">
        <f t="shared" si="2"/>
        <v>55155.316899999998</v>
      </c>
      <c r="D24" s="8" t="str">
        <f t="shared" si="3"/>
        <v>vis</v>
      </c>
      <c r="E24" s="50">
        <f>VLOOKUP(C24,A!C$21:E$973,3,FALSE)</f>
        <v>6137.0896382565606</v>
      </c>
      <c r="F24" s="9" t="s">
        <v>67</v>
      </c>
      <c r="G24" s="8" t="str">
        <f t="shared" si="4"/>
        <v>55155.3169</v>
      </c>
      <c r="H24" s="42">
        <f t="shared" si="5"/>
        <v>6137</v>
      </c>
      <c r="I24" s="51" t="s">
        <v>889</v>
      </c>
      <c r="J24" s="52" t="s">
        <v>890</v>
      </c>
      <c r="K24" s="51" t="s">
        <v>891</v>
      </c>
      <c r="L24" s="51" t="s">
        <v>892</v>
      </c>
      <c r="M24" s="52" t="s">
        <v>835</v>
      </c>
      <c r="N24" s="52" t="s">
        <v>836</v>
      </c>
      <c r="O24" s="53" t="s">
        <v>896</v>
      </c>
      <c r="P24" s="54" t="s">
        <v>897</v>
      </c>
    </row>
    <row r="25" spans="1:16" ht="13.5" thickBot="1">
      <c r="A25" s="42" t="str">
        <f t="shared" si="0"/>
        <v>BAVM 215 </v>
      </c>
      <c r="B25" s="9" t="str">
        <f t="shared" si="1"/>
        <v>II</v>
      </c>
      <c r="C25" s="42">
        <f t="shared" si="2"/>
        <v>55460.559300000001</v>
      </c>
      <c r="D25" s="8" t="str">
        <f t="shared" si="3"/>
        <v>vis</v>
      </c>
      <c r="E25" s="50">
        <f>VLOOKUP(C25,A!C$21:E$973,3,FALSE)</f>
        <v>6279.5902323155979</v>
      </c>
      <c r="F25" s="9" t="s">
        <v>67</v>
      </c>
      <c r="G25" s="8" t="str">
        <f t="shared" si="4"/>
        <v>55460.5593</v>
      </c>
      <c r="H25" s="42">
        <f t="shared" si="5"/>
        <v>6279.5</v>
      </c>
      <c r="I25" s="51" t="s">
        <v>902</v>
      </c>
      <c r="J25" s="52" t="s">
        <v>903</v>
      </c>
      <c r="K25" s="51" t="s">
        <v>904</v>
      </c>
      <c r="L25" s="51" t="s">
        <v>905</v>
      </c>
      <c r="M25" s="52" t="s">
        <v>835</v>
      </c>
      <c r="N25" s="52" t="s">
        <v>67</v>
      </c>
      <c r="O25" s="53" t="s">
        <v>837</v>
      </c>
      <c r="P25" s="54" t="s">
        <v>906</v>
      </c>
    </row>
    <row r="26" spans="1:16" ht="13.5" thickBot="1">
      <c r="A26" s="42" t="str">
        <f t="shared" si="0"/>
        <v>BAVM 220 </v>
      </c>
      <c r="B26" s="9" t="str">
        <f t="shared" si="1"/>
        <v>I</v>
      </c>
      <c r="C26" s="42">
        <f t="shared" si="2"/>
        <v>55776.515099999997</v>
      </c>
      <c r="D26" s="8" t="str">
        <f t="shared" si="3"/>
        <v>vis</v>
      </c>
      <c r="E26" s="50">
        <f>VLOOKUP(C26,A!C$21:E$973,3,FALSE)</f>
        <v>6427.0923132728876</v>
      </c>
      <c r="F26" s="9" t="s">
        <v>67</v>
      </c>
      <c r="G26" s="8" t="str">
        <f t="shared" si="4"/>
        <v>55776.5151</v>
      </c>
      <c r="H26" s="42">
        <f t="shared" si="5"/>
        <v>6427</v>
      </c>
      <c r="I26" s="51" t="s">
        <v>907</v>
      </c>
      <c r="J26" s="52" t="s">
        <v>908</v>
      </c>
      <c r="K26" s="51" t="s">
        <v>909</v>
      </c>
      <c r="L26" s="51" t="s">
        <v>910</v>
      </c>
      <c r="M26" s="52" t="s">
        <v>835</v>
      </c>
      <c r="N26" s="52" t="s">
        <v>836</v>
      </c>
      <c r="O26" s="53" t="s">
        <v>837</v>
      </c>
      <c r="P26" s="54" t="s">
        <v>911</v>
      </c>
    </row>
    <row r="27" spans="1:16" ht="13.5" thickBot="1">
      <c r="A27" s="42" t="str">
        <f t="shared" si="0"/>
        <v>IBVS 6042 </v>
      </c>
      <c r="B27" s="9" t="str">
        <f t="shared" si="1"/>
        <v>II</v>
      </c>
      <c r="C27" s="42">
        <f t="shared" si="2"/>
        <v>56246.7019</v>
      </c>
      <c r="D27" s="8" t="str">
        <f t="shared" si="3"/>
        <v>vis</v>
      </c>
      <c r="E27" s="50">
        <f>VLOOKUP(C27,A!C$21:E$973,3,FALSE)</f>
        <v>6646.5962167892985</v>
      </c>
      <c r="F27" s="9" t="s">
        <v>67</v>
      </c>
      <c r="G27" s="8" t="str">
        <f t="shared" si="4"/>
        <v>56246.7019</v>
      </c>
      <c r="H27" s="42">
        <f t="shared" si="5"/>
        <v>6646.5</v>
      </c>
      <c r="I27" s="51" t="s">
        <v>918</v>
      </c>
      <c r="J27" s="52" t="s">
        <v>919</v>
      </c>
      <c r="K27" s="51" t="s">
        <v>920</v>
      </c>
      <c r="L27" s="51" t="s">
        <v>921</v>
      </c>
      <c r="M27" s="52" t="s">
        <v>835</v>
      </c>
      <c r="N27" s="52" t="s">
        <v>67</v>
      </c>
      <c r="O27" s="53" t="s">
        <v>855</v>
      </c>
      <c r="P27" s="54" t="s">
        <v>922</v>
      </c>
    </row>
    <row r="28" spans="1:16" ht="13.5" thickBot="1">
      <c r="A28" s="42" t="str">
        <f t="shared" si="0"/>
        <v>OEJV 0160 </v>
      </c>
      <c r="B28" s="9" t="str">
        <f t="shared" si="1"/>
        <v>I</v>
      </c>
      <c r="C28" s="42">
        <f t="shared" si="2"/>
        <v>56483.389199999998</v>
      </c>
      <c r="D28" s="8" t="str">
        <f t="shared" si="3"/>
        <v>vis</v>
      </c>
      <c r="E28" s="50">
        <f>VLOOKUP(C28,A!C$21:E$973,3,FALSE)</f>
        <v>6757.0922712569254</v>
      </c>
      <c r="F28" s="9" t="s">
        <v>67</v>
      </c>
      <c r="G28" s="8" t="str">
        <f t="shared" si="4"/>
        <v>56483.3892</v>
      </c>
      <c r="H28" s="42">
        <f t="shared" si="5"/>
        <v>6757</v>
      </c>
      <c r="I28" s="51" t="s">
        <v>923</v>
      </c>
      <c r="J28" s="52" t="s">
        <v>924</v>
      </c>
      <c r="K28" s="51" t="s">
        <v>925</v>
      </c>
      <c r="L28" s="51" t="s">
        <v>926</v>
      </c>
      <c r="M28" s="52" t="s">
        <v>835</v>
      </c>
      <c r="N28" s="52" t="s">
        <v>67</v>
      </c>
      <c r="O28" s="53" t="s">
        <v>927</v>
      </c>
      <c r="P28" s="54" t="s">
        <v>928</v>
      </c>
    </row>
    <row r="29" spans="1:16" ht="13.5" thickBot="1">
      <c r="A29" s="42" t="str">
        <f t="shared" si="0"/>
        <v>OEJV 0160 </v>
      </c>
      <c r="B29" s="9" t="str">
        <f t="shared" si="1"/>
        <v>I</v>
      </c>
      <c r="C29" s="42">
        <f t="shared" si="2"/>
        <v>56483.397629999999</v>
      </c>
      <c r="D29" s="8" t="str">
        <f t="shared" si="3"/>
        <v>vis</v>
      </c>
      <c r="E29" s="50">
        <f>VLOOKUP(C29,A!C$21:E$973,3,FALSE)</f>
        <v>6757.0962067521514</v>
      </c>
      <c r="F29" s="9" t="s">
        <v>67</v>
      </c>
      <c r="G29" s="8" t="str">
        <f t="shared" si="4"/>
        <v>56483.39763</v>
      </c>
      <c r="H29" s="42">
        <f t="shared" si="5"/>
        <v>6757</v>
      </c>
      <c r="I29" s="51" t="s">
        <v>929</v>
      </c>
      <c r="J29" s="52" t="s">
        <v>930</v>
      </c>
      <c r="K29" s="51" t="s">
        <v>925</v>
      </c>
      <c r="L29" s="51" t="s">
        <v>931</v>
      </c>
      <c r="M29" s="52" t="s">
        <v>835</v>
      </c>
      <c r="N29" s="52" t="s">
        <v>848</v>
      </c>
      <c r="O29" s="53" t="s">
        <v>927</v>
      </c>
      <c r="P29" s="54" t="s">
        <v>928</v>
      </c>
    </row>
    <row r="30" spans="1:16" ht="13.5" thickBot="1">
      <c r="A30" s="42" t="str">
        <f t="shared" si="0"/>
        <v>BAVM 238 </v>
      </c>
      <c r="B30" s="9" t="str">
        <f t="shared" si="1"/>
        <v>II</v>
      </c>
      <c r="C30" s="42">
        <f t="shared" si="2"/>
        <v>56891.470099999999</v>
      </c>
      <c r="D30" s="8" t="str">
        <f t="shared" si="3"/>
        <v>vis</v>
      </c>
      <c r="E30" s="50">
        <f>VLOOKUP(C30,A!C$21:E$973,3,FALSE)</f>
        <v>6947.6024057406867</v>
      </c>
      <c r="F30" s="9" t="s">
        <v>67</v>
      </c>
      <c r="G30" s="8" t="str">
        <f t="shared" si="4"/>
        <v>56891.4701</v>
      </c>
      <c r="H30" s="42">
        <f t="shared" si="5"/>
        <v>6947.5</v>
      </c>
      <c r="I30" s="51" t="s">
        <v>932</v>
      </c>
      <c r="J30" s="52" t="s">
        <v>933</v>
      </c>
      <c r="K30" s="51" t="s">
        <v>934</v>
      </c>
      <c r="L30" s="51" t="s">
        <v>935</v>
      </c>
      <c r="M30" s="52" t="s">
        <v>835</v>
      </c>
      <c r="N30" s="52" t="s">
        <v>836</v>
      </c>
      <c r="O30" s="53" t="s">
        <v>837</v>
      </c>
      <c r="P30" s="54" t="s">
        <v>936</v>
      </c>
    </row>
    <row r="31" spans="1:16" ht="12.75" customHeight="1" thickBot="1">
      <c r="A31" s="42" t="str">
        <f t="shared" si="0"/>
        <v> VB 7.72 </v>
      </c>
      <c r="B31" s="9" t="str">
        <f t="shared" si="1"/>
        <v>I</v>
      </c>
      <c r="C31" s="42">
        <f t="shared" si="2"/>
        <v>15407.566000000001</v>
      </c>
      <c r="D31" s="8" t="str">
        <f t="shared" si="3"/>
        <v>vis</v>
      </c>
      <c r="E31" s="50">
        <f>VLOOKUP(C31,A!C$21:E$973,3,FALSE)</f>
        <v>-12418.910824852721</v>
      </c>
      <c r="F31" s="9" t="s">
        <v>67</v>
      </c>
      <c r="G31" s="8" t="str">
        <f t="shared" si="4"/>
        <v>15407.566</v>
      </c>
      <c r="H31" s="42">
        <f t="shared" si="5"/>
        <v>-12419</v>
      </c>
      <c r="I31" s="51" t="s">
        <v>70</v>
      </c>
      <c r="J31" s="52" t="s">
        <v>71</v>
      </c>
      <c r="K31" s="51">
        <v>-12419</v>
      </c>
      <c r="L31" s="51" t="s">
        <v>72</v>
      </c>
      <c r="M31" s="52" t="s">
        <v>73</v>
      </c>
      <c r="N31" s="52"/>
      <c r="O31" s="53" t="s">
        <v>74</v>
      </c>
      <c r="P31" s="53" t="s">
        <v>75</v>
      </c>
    </row>
    <row r="32" spans="1:16" ht="12.75" customHeight="1" thickBot="1">
      <c r="A32" s="42" t="str">
        <f t="shared" si="0"/>
        <v> VB 7.72 </v>
      </c>
      <c r="B32" s="9" t="str">
        <f t="shared" si="1"/>
        <v>I</v>
      </c>
      <c r="C32" s="42">
        <f t="shared" si="2"/>
        <v>15698.666999999999</v>
      </c>
      <c r="D32" s="8" t="str">
        <f t="shared" si="3"/>
        <v>vis</v>
      </c>
      <c r="E32" s="50">
        <f>VLOOKUP(C32,A!C$21:E$973,3,FALSE)</f>
        <v>-12283.0120590483</v>
      </c>
      <c r="F32" s="9" t="s">
        <v>67</v>
      </c>
      <c r="G32" s="8" t="str">
        <f t="shared" si="4"/>
        <v>15698.667</v>
      </c>
      <c r="H32" s="42">
        <f t="shared" si="5"/>
        <v>-12283</v>
      </c>
      <c r="I32" s="51" t="s">
        <v>76</v>
      </c>
      <c r="J32" s="52" t="s">
        <v>77</v>
      </c>
      <c r="K32" s="51">
        <v>-12283</v>
      </c>
      <c r="L32" s="51" t="s">
        <v>78</v>
      </c>
      <c r="M32" s="52" t="s">
        <v>73</v>
      </c>
      <c r="N32" s="52"/>
      <c r="O32" s="53" t="s">
        <v>74</v>
      </c>
      <c r="P32" s="53" t="s">
        <v>75</v>
      </c>
    </row>
    <row r="33" spans="1:16" ht="12.75" customHeight="1" thickBot="1">
      <c r="A33" s="42" t="str">
        <f t="shared" si="0"/>
        <v> VB 7.72 </v>
      </c>
      <c r="B33" s="9" t="str">
        <f t="shared" si="1"/>
        <v>II</v>
      </c>
      <c r="C33" s="42">
        <f t="shared" si="2"/>
        <v>15725.599</v>
      </c>
      <c r="D33" s="8" t="str">
        <f t="shared" si="3"/>
        <v>vis</v>
      </c>
      <c r="E33" s="50">
        <f>VLOOKUP(C33,A!C$21:E$973,3,FALSE)</f>
        <v>-12270.439015463273</v>
      </c>
      <c r="F33" s="9" t="s">
        <v>67</v>
      </c>
      <c r="G33" s="8" t="str">
        <f t="shared" si="4"/>
        <v>15725.599</v>
      </c>
      <c r="H33" s="42">
        <f t="shared" si="5"/>
        <v>-12270.5</v>
      </c>
      <c r="I33" s="51" t="s">
        <v>79</v>
      </c>
      <c r="J33" s="52" t="s">
        <v>80</v>
      </c>
      <c r="K33" s="51">
        <v>-12270.5</v>
      </c>
      <c r="L33" s="51" t="s">
        <v>81</v>
      </c>
      <c r="M33" s="52" t="s">
        <v>73</v>
      </c>
      <c r="N33" s="52"/>
      <c r="O33" s="53" t="s">
        <v>74</v>
      </c>
      <c r="P33" s="53" t="s">
        <v>75</v>
      </c>
    </row>
    <row r="34" spans="1:16" ht="12.75" customHeight="1" thickBot="1">
      <c r="A34" s="42" t="str">
        <f t="shared" si="0"/>
        <v> VB 7.72 </v>
      </c>
      <c r="B34" s="9" t="str">
        <f t="shared" si="1"/>
        <v>I</v>
      </c>
      <c r="C34" s="42">
        <f t="shared" si="2"/>
        <v>15754.59</v>
      </c>
      <c r="D34" s="8" t="str">
        <f t="shared" si="3"/>
        <v>vis</v>
      </c>
      <c r="E34" s="50">
        <f>VLOOKUP(C34,A!C$21:E$973,3,FALSE)</f>
        <v>-12256.904740007552</v>
      </c>
      <c r="F34" s="9" t="s">
        <v>67</v>
      </c>
      <c r="G34" s="8" t="str">
        <f t="shared" si="4"/>
        <v>15754.590</v>
      </c>
      <c r="H34" s="42">
        <f t="shared" si="5"/>
        <v>-12257</v>
      </c>
      <c r="I34" s="51" t="s">
        <v>82</v>
      </c>
      <c r="J34" s="52" t="s">
        <v>83</v>
      </c>
      <c r="K34" s="51">
        <v>-12257</v>
      </c>
      <c r="L34" s="51" t="s">
        <v>84</v>
      </c>
      <c r="M34" s="52" t="s">
        <v>73</v>
      </c>
      <c r="N34" s="52"/>
      <c r="O34" s="53" t="s">
        <v>74</v>
      </c>
      <c r="P34" s="53" t="s">
        <v>75</v>
      </c>
    </row>
    <row r="35" spans="1:16" ht="12.75" customHeight="1" thickBot="1">
      <c r="A35" s="42" t="str">
        <f t="shared" si="0"/>
        <v> VB 7.72 </v>
      </c>
      <c r="B35" s="9" t="str">
        <f t="shared" si="1"/>
        <v>I</v>
      </c>
      <c r="C35" s="42">
        <f t="shared" si="2"/>
        <v>15987.859</v>
      </c>
      <c r="D35" s="8" t="str">
        <f t="shared" si="3"/>
        <v>vis</v>
      </c>
      <c r="E35" s="50">
        <f>VLOOKUP(C35,A!C$21:E$973,3,FALSE)</f>
        <v>-12148.004498509132</v>
      </c>
      <c r="F35" s="9" t="s">
        <v>67</v>
      </c>
      <c r="G35" s="8" t="str">
        <f t="shared" si="4"/>
        <v>15987.859</v>
      </c>
      <c r="H35" s="42">
        <f t="shared" si="5"/>
        <v>-12148</v>
      </c>
      <c r="I35" s="51" t="s">
        <v>85</v>
      </c>
      <c r="J35" s="52" t="s">
        <v>86</v>
      </c>
      <c r="K35" s="51">
        <v>-12148</v>
      </c>
      <c r="L35" s="51" t="s">
        <v>87</v>
      </c>
      <c r="M35" s="52" t="s">
        <v>73</v>
      </c>
      <c r="N35" s="52"/>
      <c r="O35" s="53" t="s">
        <v>74</v>
      </c>
      <c r="P35" s="53" t="s">
        <v>75</v>
      </c>
    </row>
    <row r="36" spans="1:16" ht="12.75" customHeight="1" thickBot="1">
      <c r="A36" s="42" t="str">
        <f t="shared" si="0"/>
        <v> VB 7.72 </v>
      </c>
      <c r="B36" s="9" t="str">
        <f t="shared" si="1"/>
        <v>II</v>
      </c>
      <c r="C36" s="42">
        <f t="shared" si="2"/>
        <v>16102.550999999999</v>
      </c>
      <c r="D36" s="8" t="str">
        <f t="shared" si="3"/>
        <v>vis</v>
      </c>
      <c r="E36" s="50">
        <f>VLOOKUP(C36,A!C$21:E$973,3,FALSE)</f>
        <v>-12094.461222300391</v>
      </c>
      <c r="F36" s="9" t="s">
        <v>67</v>
      </c>
      <c r="G36" s="8" t="str">
        <f t="shared" si="4"/>
        <v>16102.551</v>
      </c>
      <c r="H36" s="42">
        <f t="shared" si="5"/>
        <v>-12094.5</v>
      </c>
      <c r="I36" s="51" t="s">
        <v>88</v>
      </c>
      <c r="J36" s="52" t="s">
        <v>89</v>
      </c>
      <c r="K36" s="51">
        <v>-12094.5</v>
      </c>
      <c r="L36" s="51" t="s">
        <v>90</v>
      </c>
      <c r="M36" s="52" t="s">
        <v>73</v>
      </c>
      <c r="N36" s="52"/>
      <c r="O36" s="53" t="s">
        <v>74</v>
      </c>
      <c r="P36" s="53" t="s">
        <v>75</v>
      </c>
    </row>
    <row r="37" spans="1:16" ht="12.75" customHeight="1" thickBot="1">
      <c r="A37" s="42" t="str">
        <f t="shared" si="0"/>
        <v> VB 7.72 </v>
      </c>
      <c r="B37" s="9" t="str">
        <f t="shared" si="1"/>
        <v>II</v>
      </c>
      <c r="C37" s="42">
        <f t="shared" si="2"/>
        <v>16449.625</v>
      </c>
      <c r="D37" s="8" t="str">
        <f t="shared" si="3"/>
        <v>vis</v>
      </c>
      <c r="E37" s="50">
        <f>VLOOKUP(C37,A!C$21:E$973,3,FALSE)</f>
        <v>-11932.431795253409</v>
      </c>
      <c r="F37" s="9" t="s">
        <v>67</v>
      </c>
      <c r="G37" s="8" t="str">
        <f t="shared" si="4"/>
        <v>16449.625</v>
      </c>
      <c r="H37" s="42">
        <f t="shared" si="5"/>
        <v>-11932.5</v>
      </c>
      <c r="I37" s="51" t="s">
        <v>91</v>
      </c>
      <c r="J37" s="52" t="s">
        <v>92</v>
      </c>
      <c r="K37" s="51">
        <v>-11932.5</v>
      </c>
      <c r="L37" s="51" t="s">
        <v>93</v>
      </c>
      <c r="M37" s="52" t="s">
        <v>73</v>
      </c>
      <c r="N37" s="52"/>
      <c r="O37" s="53" t="s">
        <v>74</v>
      </c>
      <c r="P37" s="53" t="s">
        <v>75</v>
      </c>
    </row>
    <row r="38" spans="1:16" ht="12.75" customHeight="1" thickBot="1">
      <c r="A38" s="42" t="str">
        <f t="shared" si="0"/>
        <v> PZ 12.78 </v>
      </c>
      <c r="B38" s="9" t="str">
        <f t="shared" si="1"/>
        <v>I</v>
      </c>
      <c r="C38" s="42">
        <f t="shared" si="2"/>
        <v>16459.25</v>
      </c>
      <c r="D38" s="8" t="str">
        <f t="shared" si="3"/>
        <v>vis</v>
      </c>
      <c r="E38" s="50">
        <f>VLOOKUP(C38,A!C$21:E$973,3,FALSE)</f>
        <v>-11927.938421404238</v>
      </c>
      <c r="F38" s="9" t="s">
        <v>67</v>
      </c>
      <c r="G38" s="8" t="str">
        <f t="shared" si="4"/>
        <v>16459.25</v>
      </c>
      <c r="H38" s="42">
        <f t="shared" si="5"/>
        <v>-11928</v>
      </c>
      <c r="I38" s="51" t="s">
        <v>94</v>
      </c>
      <c r="J38" s="52" t="s">
        <v>95</v>
      </c>
      <c r="K38" s="51">
        <v>-11928</v>
      </c>
      <c r="L38" s="51" t="s">
        <v>96</v>
      </c>
      <c r="M38" s="52" t="s">
        <v>73</v>
      </c>
      <c r="N38" s="52"/>
      <c r="O38" s="53" t="s">
        <v>97</v>
      </c>
      <c r="P38" s="53" t="s">
        <v>98</v>
      </c>
    </row>
    <row r="39" spans="1:16" ht="12.75" customHeight="1" thickBot="1">
      <c r="A39" s="42" t="str">
        <f t="shared" si="0"/>
        <v> VB 7.72 </v>
      </c>
      <c r="B39" s="9" t="str">
        <f t="shared" si="1"/>
        <v>I</v>
      </c>
      <c r="C39" s="42">
        <f t="shared" si="2"/>
        <v>16872.545999999998</v>
      </c>
      <c r="D39" s="8" t="str">
        <f t="shared" si="3"/>
        <v>vis</v>
      </c>
      <c r="E39" s="50">
        <f>VLOOKUP(C39,A!C$21:E$973,3,FALSE)</f>
        <v>-11734.993648586886</v>
      </c>
      <c r="F39" s="9" t="s">
        <v>67</v>
      </c>
      <c r="G39" s="8" t="str">
        <f t="shared" si="4"/>
        <v>16872.546</v>
      </c>
      <c r="H39" s="42">
        <f t="shared" si="5"/>
        <v>-11735</v>
      </c>
      <c r="I39" s="51" t="s">
        <v>99</v>
      </c>
      <c r="J39" s="52" t="s">
        <v>100</v>
      </c>
      <c r="K39" s="51">
        <v>-11735</v>
      </c>
      <c r="L39" s="51" t="s">
        <v>101</v>
      </c>
      <c r="M39" s="52" t="s">
        <v>73</v>
      </c>
      <c r="N39" s="52"/>
      <c r="O39" s="53" t="s">
        <v>74</v>
      </c>
      <c r="P39" s="53" t="s">
        <v>75</v>
      </c>
    </row>
    <row r="40" spans="1:16" ht="12.75" customHeight="1" thickBot="1">
      <c r="A40" s="42" t="str">
        <f t="shared" si="0"/>
        <v> VB 7.72 </v>
      </c>
      <c r="B40" s="9" t="str">
        <f t="shared" si="1"/>
        <v>I</v>
      </c>
      <c r="C40" s="42">
        <f t="shared" si="2"/>
        <v>16887.530999999999</v>
      </c>
      <c r="D40" s="8" t="str">
        <f t="shared" si="3"/>
        <v>vis</v>
      </c>
      <c r="E40" s="50">
        <f>VLOOKUP(C40,A!C$21:E$973,3,FALSE)</f>
        <v>-11727.997990703267</v>
      </c>
      <c r="F40" s="9" t="s">
        <v>67</v>
      </c>
      <c r="G40" s="8" t="str">
        <f t="shared" si="4"/>
        <v>16887.531</v>
      </c>
      <c r="H40" s="42">
        <f t="shared" si="5"/>
        <v>-11728</v>
      </c>
      <c r="I40" s="51" t="s">
        <v>102</v>
      </c>
      <c r="J40" s="52" t="s">
        <v>103</v>
      </c>
      <c r="K40" s="51">
        <v>-11728</v>
      </c>
      <c r="L40" s="51" t="s">
        <v>104</v>
      </c>
      <c r="M40" s="52" t="s">
        <v>73</v>
      </c>
      <c r="N40" s="52"/>
      <c r="O40" s="53" t="s">
        <v>74</v>
      </c>
      <c r="P40" s="53" t="s">
        <v>75</v>
      </c>
    </row>
    <row r="41" spans="1:16" ht="12.75" customHeight="1" thickBot="1">
      <c r="A41" s="42" t="str">
        <f t="shared" si="0"/>
        <v> VB 7.72 </v>
      </c>
      <c r="B41" s="9" t="str">
        <f t="shared" si="1"/>
        <v>II</v>
      </c>
      <c r="C41" s="42">
        <f t="shared" si="2"/>
        <v>17027.798999999999</v>
      </c>
      <c r="D41" s="8" t="str">
        <f t="shared" si="3"/>
        <v>vis</v>
      </c>
      <c r="E41" s="50">
        <f>VLOOKUP(C41,A!C$21:E$973,3,FALSE)</f>
        <v>-11662.514711422693</v>
      </c>
      <c r="F41" s="9" t="s">
        <v>67</v>
      </c>
      <c r="G41" s="8" t="str">
        <f t="shared" si="4"/>
        <v>17027.799</v>
      </c>
      <c r="H41" s="42">
        <f t="shared" si="5"/>
        <v>-11662.5</v>
      </c>
      <c r="I41" s="51" t="s">
        <v>105</v>
      </c>
      <c r="J41" s="52" t="s">
        <v>106</v>
      </c>
      <c r="K41" s="51">
        <v>-11662.5</v>
      </c>
      <c r="L41" s="51" t="s">
        <v>107</v>
      </c>
      <c r="M41" s="52" t="s">
        <v>73</v>
      </c>
      <c r="N41" s="52"/>
      <c r="O41" s="53" t="s">
        <v>74</v>
      </c>
      <c r="P41" s="53" t="s">
        <v>75</v>
      </c>
    </row>
    <row r="42" spans="1:16" ht="12.75" customHeight="1" thickBot="1">
      <c r="A42" s="42" t="str">
        <f t="shared" si="0"/>
        <v> PZ 12.78 </v>
      </c>
      <c r="B42" s="9" t="str">
        <f t="shared" si="1"/>
        <v>I</v>
      </c>
      <c r="C42" s="42">
        <f t="shared" si="2"/>
        <v>17065.400000000001</v>
      </c>
      <c r="D42" s="8" t="str">
        <f t="shared" si="3"/>
        <v>vis</v>
      </c>
      <c r="E42" s="50">
        <f>VLOOKUP(C42,A!C$21:E$973,3,FALSE)</f>
        <v>-11644.960908814621</v>
      </c>
      <c r="F42" s="9" t="s">
        <v>67</v>
      </c>
      <c r="G42" s="8" t="str">
        <f t="shared" si="4"/>
        <v>17065.40</v>
      </c>
      <c r="H42" s="42">
        <f t="shared" si="5"/>
        <v>-11645</v>
      </c>
      <c r="I42" s="51" t="s">
        <v>108</v>
      </c>
      <c r="J42" s="52" t="s">
        <v>109</v>
      </c>
      <c r="K42" s="51">
        <v>-11645</v>
      </c>
      <c r="L42" s="51" t="s">
        <v>110</v>
      </c>
      <c r="M42" s="52" t="s">
        <v>73</v>
      </c>
      <c r="N42" s="52"/>
      <c r="O42" s="53" t="s">
        <v>97</v>
      </c>
      <c r="P42" s="53" t="s">
        <v>98</v>
      </c>
    </row>
    <row r="43" spans="1:16" ht="12.75" customHeight="1" thickBot="1">
      <c r="A43" s="42" t="str">
        <f t="shared" si="0"/>
        <v> PZ 12.79 </v>
      </c>
      <c r="B43" s="9" t="str">
        <f t="shared" si="1"/>
        <v>I</v>
      </c>
      <c r="C43" s="42">
        <f t="shared" si="2"/>
        <v>17065.406999999999</v>
      </c>
      <c r="D43" s="8" t="str">
        <f t="shared" si="3"/>
        <v>vis</v>
      </c>
      <c r="E43" s="50">
        <f>VLOOKUP(C43,A!C$21:E$973,3,FALSE)</f>
        <v>-11644.957640906368</v>
      </c>
      <c r="F43" s="9" t="s">
        <v>67</v>
      </c>
      <c r="G43" s="8" t="str">
        <f t="shared" si="4"/>
        <v>17065.407</v>
      </c>
      <c r="H43" s="42">
        <f t="shared" si="5"/>
        <v>-11645</v>
      </c>
      <c r="I43" s="51" t="s">
        <v>111</v>
      </c>
      <c r="J43" s="52" t="s">
        <v>112</v>
      </c>
      <c r="K43" s="51">
        <v>-11645</v>
      </c>
      <c r="L43" s="51" t="s">
        <v>113</v>
      </c>
      <c r="M43" s="52" t="s">
        <v>69</v>
      </c>
      <c r="N43" s="52"/>
      <c r="O43" s="53" t="s">
        <v>97</v>
      </c>
      <c r="P43" s="53" t="s">
        <v>114</v>
      </c>
    </row>
    <row r="44" spans="1:16" ht="12.75" customHeight="1" thickBot="1">
      <c r="A44" s="42" t="str">
        <f t="shared" si="0"/>
        <v> VB 7.72 </v>
      </c>
      <c r="B44" s="9" t="str">
        <f t="shared" si="1"/>
        <v>II</v>
      </c>
      <c r="C44" s="42">
        <f t="shared" si="2"/>
        <v>17085.710999999999</v>
      </c>
      <c r="D44" s="8" t="str">
        <f t="shared" si="3"/>
        <v>vis</v>
      </c>
      <c r="E44" s="50">
        <f>VLOOKUP(C44,A!C$21:E$973,3,FALSE)</f>
        <v>-11635.478839593789</v>
      </c>
      <c r="F44" s="9" t="s">
        <v>67</v>
      </c>
      <c r="G44" s="8" t="str">
        <f t="shared" si="4"/>
        <v>17085.711</v>
      </c>
      <c r="H44" s="42">
        <f t="shared" si="5"/>
        <v>-11635.5</v>
      </c>
      <c r="I44" s="51" t="s">
        <v>115</v>
      </c>
      <c r="J44" s="52" t="s">
        <v>116</v>
      </c>
      <c r="K44" s="51">
        <v>-11635.5</v>
      </c>
      <c r="L44" s="51" t="s">
        <v>117</v>
      </c>
      <c r="M44" s="52" t="s">
        <v>73</v>
      </c>
      <c r="N44" s="52"/>
      <c r="O44" s="53" t="s">
        <v>74</v>
      </c>
      <c r="P44" s="53" t="s">
        <v>75</v>
      </c>
    </row>
    <row r="45" spans="1:16" ht="12.75" customHeight="1" thickBot="1">
      <c r="A45" s="42" t="str">
        <f t="shared" si="0"/>
        <v> VB 7.72 </v>
      </c>
      <c r="B45" s="9" t="str">
        <f t="shared" si="1"/>
        <v>I</v>
      </c>
      <c r="C45" s="42">
        <f t="shared" si="2"/>
        <v>17099.708999999999</v>
      </c>
      <c r="D45" s="8" t="str">
        <f t="shared" si="3"/>
        <v>vis</v>
      </c>
      <c r="E45" s="50">
        <f>VLOOKUP(C45,A!C$21:E$973,3,FALSE)</f>
        <v>-11628.943956773976</v>
      </c>
      <c r="F45" s="9" t="s">
        <v>67</v>
      </c>
      <c r="G45" s="8" t="str">
        <f t="shared" si="4"/>
        <v>17099.709</v>
      </c>
      <c r="H45" s="42">
        <f t="shared" si="5"/>
        <v>-11629</v>
      </c>
      <c r="I45" s="51" t="s">
        <v>118</v>
      </c>
      <c r="J45" s="52" t="s">
        <v>119</v>
      </c>
      <c r="K45" s="51">
        <v>-11629</v>
      </c>
      <c r="L45" s="51" t="s">
        <v>120</v>
      </c>
      <c r="M45" s="52" t="s">
        <v>73</v>
      </c>
      <c r="N45" s="52"/>
      <c r="O45" s="53" t="s">
        <v>74</v>
      </c>
      <c r="P45" s="53" t="s">
        <v>75</v>
      </c>
    </row>
    <row r="46" spans="1:16" ht="12.75" customHeight="1" thickBot="1">
      <c r="A46" s="42" t="str">
        <f t="shared" si="0"/>
        <v> VB 7.72 </v>
      </c>
      <c r="B46" s="9" t="str">
        <f t="shared" si="1"/>
        <v>II</v>
      </c>
      <c r="C46" s="42">
        <f t="shared" si="2"/>
        <v>17128.557000000001</v>
      </c>
      <c r="D46" s="8" t="str">
        <f t="shared" si="3"/>
        <v>vis</v>
      </c>
      <c r="E46" s="50">
        <f>VLOOKUP(C46,A!C$21:E$973,3,FALSE)</f>
        <v>-11615.476440015442</v>
      </c>
      <c r="F46" s="9" t="s">
        <v>67</v>
      </c>
      <c r="G46" s="8" t="str">
        <f t="shared" si="4"/>
        <v>17128.557</v>
      </c>
      <c r="H46" s="42">
        <f t="shared" si="5"/>
        <v>-11615.5</v>
      </c>
      <c r="I46" s="51" t="s">
        <v>121</v>
      </c>
      <c r="J46" s="52" t="s">
        <v>122</v>
      </c>
      <c r="K46" s="51">
        <v>-11615.5</v>
      </c>
      <c r="L46" s="51" t="s">
        <v>123</v>
      </c>
      <c r="M46" s="52" t="s">
        <v>73</v>
      </c>
      <c r="N46" s="52"/>
      <c r="O46" s="53" t="s">
        <v>74</v>
      </c>
      <c r="P46" s="53" t="s">
        <v>75</v>
      </c>
    </row>
    <row r="47" spans="1:16" ht="12.75" customHeight="1" thickBot="1">
      <c r="A47" s="42" t="str">
        <f t="shared" si="0"/>
        <v> VB 7.72 </v>
      </c>
      <c r="B47" s="9" t="str">
        <f t="shared" si="1"/>
        <v>II</v>
      </c>
      <c r="C47" s="42">
        <f t="shared" si="2"/>
        <v>17173.635999999999</v>
      </c>
      <c r="D47" s="8" t="str">
        <f t="shared" si="3"/>
        <v>vis</v>
      </c>
      <c r="E47" s="50">
        <f>VLOOKUP(C47,A!C$21:E$973,3,FALSE)</f>
        <v>-11594.431577704088</v>
      </c>
      <c r="F47" s="9" t="s">
        <v>67</v>
      </c>
      <c r="G47" s="8" t="str">
        <f t="shared" si="4"/>
        <v>17173.636</v>
      </c>
      <c r="H47" s="42">
        <f t="shared" si="5"/>
        <v>-11594.5</v>
      </c>
      <c r="I47" s="51" t="s">
        <v>124</v>
      </c>
      <c r="J47" s="52" t="s">
        <v>125</v>
      </c>
      <c r="K47" s="51">
        <v>-11594.5</v>
      </c>
      <c r="L47" s="51" t="s">
        <v>126</v>
      </c>
      <c r="M47" s="52" t="s">
        <v>73</v>
      </c>
      <c r="N47" s="52"/>
      <c r="O47" s="53" t="s">
        <v>74</v>
      </c>
      <c r="P47" s="53" t="s">
        <v>75</v>
      </c>
    </row>
    <row r="48" spans="1:16" ht="12.75" customHeight="1" thickBot="1">
      <c r="A48" s="42" t="str">
        <f t="shared" si="0"/>
        <v> PZ 12.78 </v>
      </c>
      <c r="B48" s="9" t="str">
        <f t="shared" si="1"/>
        <v>I</v>
      </c>
      <c r="C48" s="42">
        <f t="shared" si="2"/>
        <v>17196.13</v>
      </c>
      <c r="D48" s="8" t="str">
        <f t="shared" si="3"/>
        <v>vis</v>
      </c>
      <c r="E48" s="50">
        <f>VLOOKUP(C48,A!C$21:E$973,3,FALSE)</f>
        <v>-11583.930387952061</v>
      </c>
      <c r="F48" s="9" t="s">
        <v>67</v>
      </c>
      <c r="G48" s="8" t="str">
        <f t="shared" si="4"/>
        <v>17196.13</v>
      </c>
      <c r="H48" s="42">
        <f t="shared" si="5"/>
        <v>-11584</v>
      </c>
      <c r="I48" s="51" t="s">
        <v>127</v>
      </c>
      <c r="J48" s="52" t="s">
        <v>128</v>
      </c>
      <c r="K48" s="51">
        <v>-11584</v>
      </c>
      <c r="L48" s="51" t="s">
        <v>129</v>
      </c>
      <c r="M48" s="52" t="s">
        <v>73</v>
      </c>
      <c r="N48" s="52"/>
      <c r="O48" s="53" t="s">
        <v>97</v>
      </c>
      <c r="P48" s="53" t="s">
        <v>98</v>
      </c>
    </row>
    <row r="49" spans="1:16" ht="12.75" customHeight="1" thickBot="1">
      <c r="A49" s="42" t="str">
        <f t="shared" si="0"/>
        <v> VB 7.72 </v>
      </c>
      <c r="B49" s="9" t="str">
        <f t="shared" si="1"/>
        <v>II</v>
      </c>
      <c r="C49" s="42">
        <f t="shared" si="2"/>
        <v>17216.559000000001</v>
      </c>
      <c r="D49" s="8" t="str">
        <f t="shared" si="3"/>
        <v>vis</v>
      </c>
      <c r="E49" s="50">
        <f>VLOOKUP(C49,A!C$21:E$973,3,FALSE)</f>
        <v>-11574.393231134947</v>
      </c>
      <c r="F49" s="9" t="s">
        <v>67</v>
      </c>
      <c r="G49" s="8" t="str">
        <f t="shared" si="4"/>
        <v>17216.559</v>
      </c>
      <c r="H49" s="42">
        <f t="shared" si="5"/>
        <v>-11574.5</v>
      </c>
      <c r="I49" s="51" t="s">
        <v>130</v>
      </c>
      <c r="J49" s="52" t="s">
        <v>131</v>
      </c>
      <c r="K49" s="51">
        <v>-11574.5</v>
      </c>
      <c r="L49" s="51" t="s">
        <v>132</v>
      </c>
      <c r="M49" s="52" t="s">
        <v>73</v>
      </c>
      <c r="N49" s="52"/>
      <c r="O49" s="53" t="s">
        <v>74</v>
      </c>
      <c r="P49" s="53" t="s">
        <v>75</v>
      </c>
    </row>
    <row r="50" spans="1:16" ht="12.75" customHeight="1" thickBot="1">
      <c r="A50" s="42" t="str">
        <f t="shared" si="0"/>
        <v> VB 7.72 </v>
      </c>
      <c r="B50" s="9" t="str">
        <f t="shared" si="1"/>
        <v>I</v>
      </c>
      <c r="C50" s="42">
        <f t="shared" si="2"/>
        <v>17245.473999999998</v>
      </c>
      <c r="D50" s="8" t="str">
        <f t="shared" si="3"/>
        <v>vis</v>
      </c>
      <c r="E50" s="50">
        <f>VLOOKUP(C50,A!C$21:E$973,3,FALSE)</f>
        <v>-11560.894435825985</v>
      </c>
      <c r="F50" s="9" t="s">
        <v>67</v>
      </c>
      <c r="G50" s="8" t="str">
        <f t="shared" si="4"/>
        <v>17245.474</v>
      </c>
      <c r="H50" s="42">
        <f t="shared" si="5"/>
        <v>-11561</v>
      </c>
      <c r="I50" s="51" t="s">
        <v>133</v>
      </c>
      <c r="J50" s="52" t="s">
        <v>134</v>
      </c>
      <c r="K50" s="51">
        <v>-11561</v>
      </c>
      <c r="L50" s="51" t="s">
        <v>135</v>
      </c>
      <c r="M50" s="52" t="s">
        <v>73</v>
      </c>
      <c r="N50" s="52"/>
      <c r="O50" s="53" t="s">
        <v>74</v>
      </c>
      <c r="P50" s="53" t="s">
        <v>75</v>
      </c>
    </row>
    <row r="51" spans="1:16" ht="12.75" customHeight="1" thickBot="1">
      <c r="A51" s="42" t="str">
        <f t="shared" si="0"/>
        <v> VB 7.72 </v>
      </c>
      <c r="B51" s="9" t="str">
        <f t="shared" si="1"/>
        <v>II</v>
      </c>
      <c r="C51" s="42">
        <f t="shared" si="2"/>
        <v>17248.477999999999</v>
      </c>
      <c r="D51" s="8" t="str">
        <f t="shared" si="3"/>
        <v>vis</v>
      </c>
      <c r="E51" s="50">
        <f>VLOOKUP(C51,A!C$21:E$973,3,FALSE)</f>
        <v>-11559.492036341006</v>
      </c>
      <c r="F51" s="9" t="s">
        <v>67</v>
      </c>
      <c r="G51" s="8" t="str">
        <f t="shared" si="4"/>
        <v>17248.478</v>
      </c>
      <c r="H51" s="42">
        <f t="shared" si="5"/>
        <v>-11559.5</v>
      </c>
      <c r="I51" s="51" t="s">
        <v>136</v>
      </c>
      <c r="J51" s="52" t="s">
        <v>137</v>
      </c>
      <c r="K51" s="51">
        <v>-11559.5</v>
      </c>
      <c r="L51" s="51" t="s">
        <v>138</v>
      </c>
      <c r="M51" s="52" t="s">
        <v>73</v>
      </c>
      <c r="N51" s="52"/>
      <c r="O51" s="53" t="s">
        <v>74</v>
      </c>
      <c r="P51" s="53" t="s">
        <v>75</v>
      </c>
    </row>
    <row r="52" spans="1:16" ht="12.75" customHeight="1" thickBot="1">
      <c r="A52" s="42" t="str">
        <f t="shared" si="0"/>
        <v> VB 7.72 </v>
      </c>
      <c r="B52" s="9" t="str">
        <f t="shared" si="1"/>
        <v>I</v>
      </c>
      <c r="C52" s="42">
        <f t="shared" si="2"/>
        <v>17909.539000000001</v>
      </c>
      <c r="D52" s="8" t="str">
        <f t="shared" si="3"/>
        <v>vis</v>
      </c>
      <c r="E52" s="50">
        <f>VLOOKUP(C52,A!C$21:E$973,3,FALSE)</f>
        <v>-11250.879650875355</v>
      </c>
      <c r="F52" s="9" t="s">
        <v>67</v>
      </c>
      <c r="G52" s="8" t="str">
        <f t="shared" si="4"/>
        <v>17909.539</v>
      </c>
      <c r="H52" s="42">
        <f t="shared" si="5"/>
        <v>-11251</v>
      </c>
      <c r="I52" s="51" t="s">
        <v>139</v>
      </c>
      <c r="J52" s="52" t="s">
        <v>140</v>
      </c>
      <c r="K52" s="51">
        <v>-11251</v>
      </c>
      <c r="L52" s="51" t="s">
        <v>141</v>
      </c>
      <c r="M52" s="52" t="s">
        <v>73</v>
      </c>
      <c r="N52" s="52"/>
      <c r="O52" s="53" t="s">
        <v>74</v>
      </c>
      <c r="P52" s="53" t="s">
        <v>75</v>
      </c>
    </row>
    <row r="53" spans="1:16" ht="12.75" customHeight="1" thickBot="1">
      <c r="A53" s="42" t="str">
        <f t="shared" si="0"/>
        <v> VB 7.72 </v>
      </c>
      <c r="B53" s="9" t="str">
        <f t="shared" si="1"/>
        <v>II</v>
      </c>
      <c r="C53" s="42">
        <f t="shared" si="2"/>
        <v>17955.473999999998</v>
      </c>
      <c r="D53" s="8" t="str">
        <f t="shared" si="3"/>
        <v>vis</v>
      </c>
      <c r="E53" s="50">
        <f>VLOOKUP(C53,A!C$21:E$973,3,FALSE)</f>
        <v>-11229.435170068948</v>
      </c>
      <c r="F53" s="9" t="s">
        <v>67</v>
      </c>
      <c r="G53" s="8" t="str">
        <f t="shared" si="4"/>
        <v>17955.474</v>
      </c>
      <c r="H53" s="42">
        <f t="shared" si="5"/>
        <v>-11229.5</v>
      </c>
      <c r="I53" s="51" t="s">
        <v>142</v>
      </c>
      <c r="J53" s="52" t="s">
        <v>143</v>
      </c>
      <c r="K53" s="51">
        <v>-11229.5</v>
      </c>
      <c r="L53" s="51" t="s">
        <v>144</v>
      </c>
      <c r="M53" s="52" t="s">
        <v>73</v>
      </c>
      <c r="N53" s="52"/>
      <c r="O53" s="53" t="s">
        <v>74</v>
      </c>
      <c r="P53" s="53" t="s">
        <v>75</v>
      </c>
    </row>
    <row r="54" spans="1:16" ht="12.75" customHeight="1" thickBot="1">
      <c r="A54" s="42" t="str">
        <f t="shared" si="0"/>
        <v> VB 7.72 </v>
      </c>
      <c r="B54" s="9" t="str">
        <f t="shared" si="1"/>
        <v>I</v>
      </c>
      <c r="C54" s="42">
        <f t="shared" si="2"/>
        <v>18609.659</v>
      </c>
      <c r="D54" s="8" t="str">
        <f t="shared" si="3"/>
        <v>vis</v>
      </c>
      <c r="E54" s="50">
        <f>VLOOKUP(C54,A!C$21:E$973,3,FALSE)</f>
        <v>-10924.03280419674</v>
      </c>
      <c r="F54" s="9" t="s">
        <v>67</v>
      </c>
      <c r="G54" s="8" t="str">
        <f t="shared" si="4"/>
        <v>18609.659</v>
      </c>
      <c r="H54" s="42">
        <f t="shared" si="5"/>
        <v>-10924</v>
      </c>
      <c r="I54" s="51" t="s">
        <v>145</v>
      </c>
      <c r="J54" s="52" t="s">
        <v>146</v>
      </c>
      <c r="K54" s="51">
        <v>-10924</v>
      </c>
      <c r="L54" s="51" t="s">
        <v>147</v>
      </c>
      <c r="M54" s="52" t="s">
        <v>73</v>
      </c>
      <c r="N54" s="52"/>
      <c r="O54" s="53" t="s">
        <v>74</v>
      </c>
      <c r="P54" s="53" t="s">
        <v>75</v>
      </c>
    </row>
    <row r="55" spans="1:16" ht="12.75" customHeight="1" thickBot="1">
      <c r="A55" s="42" t="str">
        <f t="shared" si="0"/>
        <v> VB 7.72 </v>
      </c>
      <c r="B55" s="9" t="str">
        <f t="shared" si="1"/>
        <v>I</v>
      </c>
      <c r="C55" s="42">
        <f t="shared" si="2"/>
        <v>18637.681</v>
      </c>
      <c r="D55" s="8" t="str">
        <f t="shared" si="3"/>
        <v>vis</v>
      </c>
      <c r="E55" s="50">
        <f>VLOOKUP(C55,A!C$21:E$973,3,FALSE)</f>
        <v>-10910.950900612172</v>
      </c>
      <c r="F55" s="9" t="s">
        <v>67</v>
      </c>
      <c r="G55" s="8" t="str">
        <f t="shared" si="4"/>
        <v>18637.681</v>
      </c>
      <c r="H55" s="42">
        <f t="shared" si="5"/>
        <v>-10911</v>
      </c>
      <c r="I55" s="51" t="s">
        <v>148</v>
      </c>
      <c r="J55" s="52" t="s">
        <v>149</v>
      </c>
      <c r="K55" s="51">
        <v>-10911</v>
      </c>
      <c r="L55" s="51" t="s">
        <v>150</v>
      </c>
      <c r="M55" s="52" t="s">
        <v>73</v>
      </c>
      <c r="N55" s="52"/>
      <c r="O55" s="53" t="s">
        <v>74</v>
      </c>
      <c r="P55" s="53" t="s">
        <v>75</v>
      </c>
    </row>
    <row r="56" spans="1:16" ht="12.75" customHeight="1" thickBot="1">
      <c r="A56" s="42" t="str">
        <f t="shared" si="0"/>
        <v> VB 7.72 </v>
      </c>
      <c r="B56" s="9" t="str">
        <f t="shared" si="1"/>
        <v>II</v>
      </c>
      <c r="C56" s="42">
        <f t="shared" si="2"/>
        <v>19013.5</v>
      </c>
      <c r="D56" s="8" t="str">
        <f t="shared" si="3"/>
        <v>vis</v>
      </c>
      <c r="E56" s="50">
        <f>VLOOKUP(C56,A!C$21:E$973,3,FALSE)</f>
        <v>-10735.502041742391</v>
      </c>
      <c r="F56" s="9" t="s">
        <v>67</v>
      </c>
      <c r="G56" s="8" t="str">
        <f t="shared" si="4"/>
        <v>19013.500</v>
      </c>
      <c r="H56" s="42">
        <f t="shared" si="5"/>
        <v>-10735.5</v>
      </c>
      <c r="I56" s="51" t="s">
        <v>151</v>
      </c>
      <c r="J56" s="52" t="s">
        <v>152</v>
      </c>
      <c r="K56" s="51">
        <v>-10735.5</v>
      </c>
      <c r="L56" s="51" t="s">
        <v>153</v>
      </c>
      <c r="M56" s="52" t="s">
        <v>73</v>
      </c>
      <c r="N56" s="52"/>
      <c r="O56" s="53" t="s">
        <v>74</v>
      </c>
      <c r="P56" s="53" t="s">
        <v>75</v>
      </c>
    </row>
    <row r="57" spans="1:16" ht="12.75" customHeight="1" thickBot="1">
      <c r="A57" s="42" t="str">
        <f t="shared" si="0"/>
        <v> VB 7.72 </v>
      </c>
      <c r="B57" s="9" t="str">
        <f t="shared" si="1"/>
        <v>II</v>
      </c>
      <c r="C57" s="42">
        <f t="shared" si="2"/>
        <v>19272.831999999999</v>
      </c>
      <c r="D57" s="8" t="str">
        <f t="shared" si="3"/>
        <v>vis</v>
      </c>
      <c r="E57" s="50">
        <f>VLOOKUP(C57,A!C$21:E$973,3,FALSE)</f>
        <v>-10614.434444126471</v>
      </c>
      <c r="F57" s="9" t="s">
        <v>67</v>
      </c>
      <c r="G57" s="8" t="str">
        <f t="shared" si="4"/>
        <v>19272.832</v>
      </c>
      <c r="H57" s="42">
        <f t="shared" si="5"/>
        <v>-10614.5</v>
      </c>
      <c r="I57" s="51" t="s">
        <v>154</v>
      </c>
      <c r="J57" s="52" t="s">
        <v>155</v>
      </c>
      <c r="K57" s="51">
        <v>-10614.5</v>
      </c>
      <c r="L57" s="51" t="s">
        <v>156</v>
      </c>
      <c r="M57" s="52" t="s">
        <v>73</v>
      </c>
      <c r="N57" s="52"/>
      <c r="O57" s="53" t="s">
        <v>74</v>
      </c>
      <c r="P57" s="53" t="s">
        <v>75</v>
      </c>
    </row>
    <row r="58" spans="1:16" ht="12.75" customHeight="1" thickBot="1">
      <c r="A58" s="42" t="str">
        <f t="shared" si="0"/>
        <v> VB 7.72 </v>
      </c>
      <c r="B58" s="9" t="str">
        <f t="shared" si="1"/>
        <v>I</v>
      </c>
      <c r="C58" s="42">
        <f t="shared" si="2"/>
        <v>19695.737000000001</v>
      </c>
      <c r="D58" s="8" t="str">
        <f t="shared" si="3"/>
        <v>vis</v>
      </c>
      <c r="E58" s="50">
        <f>VLOOKUP(C58,A!C$21:E$973,3,FALSE)</f>
        <v>-10417.003766964528</v>
      </c>
      <c r="F58" s="9" t="s">
        <v>67</v>
      </c>
      <c r="G58" s="8" t="str">
        <f t="shared" si="4"/>
        <v>19695.737</v>
      </c>
      <c r="H58" s="42">
        <f t="shared" si="5"/>
        <v>-10417</v>
      </c>
      <c r="I58" s="51" t="s">
        <v>157</v>
      </c>
      <c r="J58" s="52" t="s">
        <v>158</v>
      </c>
      <c r="K58" s="51">
        <v>-10417</v>
      </c>
      <c r="L58" s="51" t="s">
        <v>159</v>
      </c>
      <c r="M58" s="52" t="s">
        <v>73</v>
      </c>
      <c r="N58" s="52"/>
      <c r="O58" s="53" t="s">
        <v>74</v>
      </c>
      <c r="P58" s="53" t="s">
        <v>75</v>
      </c>
    </row>
    <row r="59" spans="1:16" ht="12.75" customHeight="1" thickBot="1">
      <c r="A59" s="42" t="str">
        <f t="shared" si="0"/>
        <v> VB 7.72 </v>
      </c>
      <c r="B59" s="9" t="str">
        <f t="shared" si="1"/>
        <v>II</v>
      </c>
      <c r="C59" s="42">
        <f t="shared" si="2"/>
        <v>19707.627</v>
      </c>
      <c r="D59" s="8" t="str">
        <f t="shared" si="3"/>
        <v>vis</v>
      </c>
      <c r="E59" s="50">
        <f>VLOOKUP(C59,A!C$21:E$973,3,FALSE)</f>
        <v>-10411.452991373188</v>
      </c>
      <c r="F59" s="9" t="s">
        <v>67</v>
      </c>
      <c r="G59" s="8" t="str">
        <f t="shared" si="4"/>
        <v>19707.627</v>
      </c>
      <c r="H59" s="42">
        <f t="shared" si="5"/>
        <v>-10411.5</v>
      </c>
      <c r="I59" s="51" t="s">
        <v>160</v>
      </c>
      <c r="J59" s="52" t="s">
        <v>161</v>
      </c>
      <c r="K59" s="51">
        <v>-10411.5</v>
      </c>
      <c r="L59" s="51" t="s">
        <v>162</v>
      </c>
      <c r="M59" s="52" t="s">
        <v>73</v>
      </c>
      <c r="N59" s="52"/>
      <c r="O59" s="53" t="s">
        <v>74</v>
      </c>
      <c r="P59" s="53" t="s">
        <v>75</v>
      </c>
    </row>
    <row r="60" spans="1:16" ht="12.75" customHeight="1" thickBot="1">
      <c r="A60" s="42" t="str">
        <f t="shared" si="0"/>
        <v> VB 7.72 </v>
      </c>
      <c r="B60" s="9" t="str">
        <f t="shared" si="1"/>
        <v>II</v>
      </c>
      <c r="C60" s="42">
        <f t="shared" si="2"/>
        <v>19737.554</v>
      </c>
      <c r="D60" s="8" t="str">
        <f t="shared" si="3"/>
        <v>vis</v>
      </c>
      <c r="E60" s="50">
        <f>VLOOKUP(C60,A!C$21:E$973,3,FALSE)</f>
        <v>-10397.481749899511</v>
      </c>
      <c r="F60" s="9" t="s">
        <v>67</v>
      </c>
      <c r="G60" s="8" t="str">
        <f t="shared" si="4"/>
        <v>19737.554</v>
      </c>
      <c r="H60" s="42">
        <f t="shared" si="5"/>
        <v>-10397.5</v>
      </c>
      <c r="I60" s="51" t="s">
        <v>163</v>
      </c>
      <c r="J60" s="52" t="s">
        <v>164</v>
      </c>
      <c r="K60" s="51">
        <v>-10397.5</v>
      </c>
      <c r="L60" s="51" t="s">
        <v>165</v>
      </c>
      <c r="M60" s="52" t="s">
        <v>73</v>
      </c>
      <c r="N60" s="52"/>
      <c r="O60" s="53" t="s">
        <v>74</v>
      </c>
      <c r="P60" s="53" t="s">
        <v>75</v>
      </c>
    </row>
    <row r="61" spans="1:16" ht="12.75" customHeight="1" thickBot="1">
      <c r="A61" s="42" t="str">
        <f t="shared" si="0"/>
        <v> VB 7.72 </v>
      </c>
      <c r="B61" s="9" t="str">
        <f t="shared" si="1"/>
        <v>I</v>
      </c>
      <c r="C61" s="42">
        <f t="shared" si="2"/>
        <v>19781.456999999999</v>
      </c>
      <c r="D61" s="8" t="str">
        <f t="shared" si="3"/>
        <v>vis</v>
      </c>
      <c r="E61" s="50">
        <f>VLOOKUP(C61,A!C$21:E$973,3,FALSE)</f>
        <v>-10376.98589617482</v>
      </c>
      <c r="F61" s="9" t="s">
        <v>67</v>
      </c>
      <c r="G61" s="8" t="str">
        <f t="shared" si="4"/>
        <v>19781.457</v>
      </c>
      <c r="H61" s="42">
        <f t="shared" si="5"/>
        <v>-10377</v>
      </c>
      <c r="I61" s="51" t="s">
        <v>166</v>
      </c>
      <c r="J61" s="52" t="s">
        <v>167</v>
      </c>
      <c r="K61" s="51">
        <v>-10377</v>
      </c>
      <c r="L61" s="51" t="s">
        <v>168</v>
      </c>
      <c r="M61" s="52" t="s">
        <v>73</v>
      </c>
      <c r="N61" s="52"/>
      <c r="O61" s="53" t="s">
        <v>74</v>
      </c>
      <c r="P61" s="53" t="s">
        <v>75</v>
      </c>
    </row>
    <row r="62" spans="1:16" ht="12.75" customHeight="1" thickBot="1">
      <c r="A62" s="42" t="str">
        <f t="shared" si="0"/>
        <v> VB 7.72 </v>
      </c>
      <c r="B62" s="9" t="str">
        <f t="shared" si="1"/>
        <v>I</v>
      </c>
      <c r="C62" s="42">
        <f t="shared" si="2"/>
        <v>19798.481</v>
      </c>
      <c r="D62" s="8" t="str">
        <f t="shared" si="3"/>
        <v>vis</v>
      </c>
      <c r="E62" s="50">
        <f>VLOOKUP(C62,A!C$21:E$973,3,FALSE)</f>
        <v>-10369.03834330123</v>
      </c>
      <c r="F62" s="9" t="s">
        <v>67</v>
      </c>
      <c r="G62" s="8" t="str">
        <f t="shared" si="4"/>
        <v>19798.481</v>
      </c>
      <c r="H62" s="42">
        <f t="shared" si="5"/>
        <v>-10369</v>
      </c>
      <c r="I62" s="51" t="s">
        <v>169</v>
      </c>
      <c r="J62" s="52" t="s">
        <v>170</v>
      </c>
      <c r="K62" s="51">
        <v>-10369</v>
      </c>
      <c r="L62" s="51" t="s">
        <v>171</v>
      </c>
      <c r="M62" s="52" t="s">
        <v>73</v>
      </c>
      <c r="N62" s="52"/>
      <c r="O62" s="53" t="s">
        <v>74</v>
      </c>
      <c r="P62" s="53" t="s">
        <v>75</v>
      </c>
    </row>
    <row r="63" spans="1:16" ht="12.75" customHeight="1" thickBot="1">
      <c r="A63" s="42" t="str">
        <f t="shared" si="0"/>
        <v> VB 7.72 </v>
      </c>
      <c r="B63" s="9" t="str">
        <f t="shared" si="1"/>
        <v>I</v>
      </c>
      <c r="C63" s="42">
        <f t="shared" si="2"/>
        <v>20083.653999999999</v>
      </c>
      <c r="D63" s="8" t="str">
        <f t="shared" si="3"/>
        <v>vis</v>
      </c>
      <c r="E63" s="50">
        <f>VLOOKUP(C63,A!C$21:E$973,3,FALSE)</f>
        <v>-10235.907028943862</v>
      </c>
      <c r="F63" s="9" t="s">
        <v>67</v>
      </c>
      <c r="G63" s="8" t="str">
        <f t="shared" si="4"/>
        <v>20083.654</v>
      </c>
      <c r="H63" s="42">
        <f t="shared" si="5"/>
        <v>-10236</v>
      </c>
      <c r="I63" s="51" t="s">
        <v>172</v>
      </c>
      <c r="J63" s="52" t="s">
        <v>173</v>
      </c>
      <c r="K63" s="51">
        <v>-10236</v>
      </c>
      <c r="L63" s="51" t="s">
        <v>174</v>
      </c>
      <c r="M63" s="52" t="s">
        <v>73</v>
      </c>
      <c r="N63" s="52"/>
      <c r="O63" s="53" t="s">
        <v>74</v>
      </c>
      <c r="P63" s="53" t="s">
        <v>75</v>
      </c>
    </row>
    <row r="64" spans="1:16" ht="12.75" customHeight="1" thickBot="1">
      <c r="A64" s="42" t="str">
        <f t="shared" si="0"/>
        <v> VB 7.72 </v>
      </c>
      <c r="B64" s="9" t="str">
        <f t="shared" si="1"/>
        <v>II</v>
      </c>
      <c r="C64" s="42">
        <f t="shared" si="2"/>
        <v>20084.599999999999</v>
      </c>
      <c r="D64" s="8" t="str">
        <f t="shared" si="3"/>
        <v>vis</v>
      </c>
      <c r="E64" s="50">
        <f>VLOOKUP(C64,A!C$21:E$973,3,FALSE)</f>
        <v>-10235.465394485545</v>
      </c>
      <c r="F64" s="9" t="s">
        <v>67</v>
      </c>
      <c r="G64" s="8" t="str">
        <f t="shared" si="4"/>
        <v>20084.600</v>
      </c>
      <c r="H64" s="42">
        <f t="shared" si="5"/>
        <v>-10235.5</v>
      </c>
      <c r="I64" s="51" t="s">
        <v>175</v>
      </c>
      <c r="J64" s="52" t="s">
        <v>176</v>
      </c>
      <c r="K64" s="51">
        <v>-10235.5</v>
      </c>
      <c r="L64" s="51" t="s">
        <v>177</v>
      </c>
      <c r="M64" s="52" t="s">
        <v>73</v>
      </c>
      <c r="N64" s="52"/>
      <c r="O64" s="53" t="s">
        <v>74</v>
      </c>
      <c r="P64" s="53" t="s">
        <v>75</v>
      </c>
    </row>
    <row r="65" spans="1:16" ht="12.75" customHeight="1" thickBot="1">
      <c r="A65" s="42" t="str">
        <f t="shared" si="0"/>
        <v> VB 7.72 </v>
      </c>
      <c r="B65" s="9" t="str">
        <f t="shared" si="1"/>
        <v>I</v>
      </c>
      <c r="C65" s="42">
        <f t="shared" si="2"/>
        <v>20085.615000000002</v>
      </c>
      <c r="D65" s="8" t="str">
        <f t="shared" si="3"/>
        <v>vis</v>
      </c>
      <c r="E65" s="50">
        <f>VLOOKUP(C65,A!C$21:E$973,3,FALSE)</f>
        <v>-10234.991547788721</v>
      </c>
      <c r="F65" s="9" t="s">
        <v>67</v>
      </c>
      <c r="G65" s="8" t="str">
        <f t="shared" si="4"/>
        <v>20085.615</v>
      </c>
      <c r="H65" s="42">
        <f t="shared" si="5"/>
        <v>-10235</v>
      </c>
      <c r="I65" s="51" t="s">
        <v>178</v>
      </c>
      <c r="J65" s="52" t="s">
        <v>179</v>
      </c>
      <c r="K65" s="51">
        <v>-10235</v>
      </c>
      <c r="L65" s="51" t="s">
        <v>180</v>
      </c>
      <c r="M65" s="52" t="s">
        <v>73</v>
      </c>
      <c r="N65" s="52"/>
      <c r="O65" s="53" t="s">
        <v>74</v>
      </c>
      <c r="P65" s="53" t="s">
        <v>75</v>
      </c>
    </row>
    <row r="66" spans="1:16" ht="12.75" customHeight="1" thickBot="1">
      <c r="A66" s="42" t="str">
        <f t="shared" si="0"/>
        <v> VB 7.72 </v>
      </c>
      <c r="B66" s="9" t="str">
        <f t="shared" si="1"/>
        <v>II</v>
      </c>
      <c r="C66" s="42">
        <f t="shared" si="2"/>
        <v>20129.591</v>
      </c>
      <c r="D66" s="8" t="str">
        <f t="shared" si="3"/>
        <v>vis</v>
      </c>
      <c r="E66" s="50">
        <f>VLOOKUP(C66,A!C$21:E$973,3,FALSE)</f>
        <v>-10214.461614449381</v>
      </c>
      <c r="F66" s="9" t="s">
        <v>67</v>
      </c>
      <c r="G66" s="8" t="str">
        <f t="shared" si="4"/>
        <v>20129.591</v>
      </c>
      <c r="H66" s="42">
        <f t="shared" si="5"/>
        <v>-10214.5</v>
      </c>
      <c r="I66" s="51" t="s">
        <v>181</v>
      </c>
      <c r="J66" s="52" t="s">
        <v>182</v>
      </c>
      <c r="K66" s="51">
        <v>-10214.5</v>
      </c>
      <c r="L66" s="51" t="s">
        <v>183</v>
      </c>
      <c r="M66" s="52" t="s">
        <v>73</v>
      </c>
      <c r="N66" s="52"/>
      <c r="O66" s="53" t="s">
        <v>74</v>
      </c>
      <c r="P66" s="53" t="s">
        <v>75</v>
      </c>
    </row>
    <row r="67" spans="1:16" ht="12.75" customHeight="1" thickBot="1">
      <c r="A67" s="42" t="str">
        <f t="shared" si="0"/>
        <v> VB 7.72 </v>
      </c>
      <c r="B67" s="9" t="str">
        <f t="shared" si="1"/>
        <v>II</v>
      </c>
      <c r="C67" s="42">
        <f t="shared" si="2"/>
        <v>20418.665000000001</v>
      </c>
      <c r="D67" s="8" t="str">
        <f t="shared" si="3"/>
        <v>vis</v>
      </c>
      <c r="E67" s="50">
        <f>VLOOKUP(C67,A!C$21:E$973,3,FALSE)</f>
        <v>-10079.509141506494</v>
      </c>
      <c r="F67" s="9" t="s">
        <v>67</v>
      </c>
      <c r="G67" s="8" t="str">
        <f t="shared" si="4"/>
        <v>20418.665</v>
      </c>
      <c r="H67" s="42">
        <f t="shared" si="5"/>
        <v>-10079.5</v>
      </c>
      <c r="I67" s="51" t="s">
        <v>184</v>
      </c>
      <c r="J67" s="52" t="s">
        <v>185</v>
      </c>
      <c r="K67" s="51">
        <v>-10079.5</v>
      </c>
      <c r="L67" s="51" t="s">
        <v>186</v>
      </c>
      <c r="M67" s="52" t="s">
        <v>73</v>
      </c>
      <c r="N67" s="52"/>
      <c r="O67" s="53" t="s">
        <v>74</v>
      </c>
      <c r="P67" s="53" t="s">
        <v>75</v>
      </c>
    </row>
    <row r="68" spans="1:16" ht="12.75" customHeight="1" thickBot="1">
      <c r="A68" s="42" t="str">
        <f t="shared" si="0"/>
        <v> VB 7.72 </v>
      </c>
      <c r="B68" s="9" t="str">
        <f t="shared" si="1"/>
        <v>II</v>
      </c>
      <c r="C68" s="42">
        <f t="shared" si="2"/>
        <v>20549.484</v>
      </c>
      <c r="D68" s="8" t="str">
        <f t="shared" si="3"/>
        <v>vis</v>
      </c>
      <c r="E68" s="50">
        <f>VLOOKUP(C68,A!C$21:E$973,3,FALSE)</f>
        <v>-10018.437071524706</v>
      </c>
      <c r="F68" s="9" t="s">
        <v>67</v>
      </c>
      <c r="G68" s="8" t="str">
        <f t="shared" si="4"/>
        <v>20549.484</v>
      </c>
      <c r="H68" s="42">
        <f t="shared" si="5"/>
        <v>-10018.5</v>
      </c>
      <c r="I68" s="51" t="s">
        <v>187</v>
      </c>
      <c r="J68" s="52" t="s">
        <v>188</v>
      </c>
      <c r="K68" s="51">
        <v>-10018.5</v>
      </c>
      <c r="L68" s="51" t="s">
        <v>189</v>
      </c>
      <c r="M68" s="52" t="s">
        <v>73</v>
      </c>
      <c r="N68" s="52"/>
      <c r="O68" s="53" t="s">
        <v>74</v>
      </c>
      <c r="P68" s="53" t="s">
        <v>75</v>
      </c>
    </row>
    <row r="69" spans="1:16" ht="12.75" customHeight="1" thickBot="1">
      <c r="A69" s="42" t="str">
        <f t="shared" si="0"/>
        <v> VB 7.72 </v>
      </c>
      <c r="B69" s="9" t="str">
        <f t="shared" si="1"/>
        <v>II</v>
      </c>
      <c r="C69" s="42">
        <f t="shared" si="2"/>
        <v>20780.694</v>
      </c>
      <c r="D69" s="8" t="str">
        <f t="shared" si="3"/>
        <v>vis</v>
      </c>
      <c r="E69" s="50">
        <f>VLOOKUP(C69,A!C$21:E$973,3,FALSE)</f>
        <v>-9910.4980618969821</v>
      </c>
      <c r="F69" s="9" t="s">
        <v>67</v>
      </c>
      <c r="G69" s="8" t="str">
        <f t="shared" si="4"/>
        <v>20780.694</v>
      </c>
      <c r="H69" s="42">
        <f t="shared" si="5"/>
        <v>-9910.5</v>
      </c>
      <c r="I69" s="51" t="s">
        <v>190</v>
      </c>
      <c r="J69" s="52" t="s">
        <v>191</v>
      </c>
      <c r="K69" s="51">
        <v>-9910.5</v>
      </c>
      <c r="L69" s="51" t="s">
        <v>104</v>
      </c>
      <c r="M69" s="52" t="s">
        <v>73</v>
      </c>
      <c r="N69" s="52"/>
      <c r="O69" s="53" t="s">
        <v>74</v>
      </c>
      <c r="P69" s="53" t="s">
        <v>75</v>
      </c>
    </row>
    <row r="70" spans="1:16" ht="12.75" customHeight="1" thickBot="1">
      <c r="A70" s="42" t="str">
        <f t="shared" si="0"/>
        <v> VB 7.72 </v>
      </c>
      <c r="B70" s="9" t="str">
        <f t="shared" si="1"/>
        <v>II</v>
      </c>
      <c r="C70" s="42">
        <f t="shared" si="2"/>
        <v>20898.532999999999</v>
      </c>
      <c r="D70" s="8" t="str">
        <f t="shared" si="3"/>
        <v>vis</v>
      </c>
      <c r="E70" s="50">
        <f>VLOOKUP(C70,A!C$21:E$973,3,FALSE)</f>
        <v>-9855.4856275060756</v>
      </c>
      <c r="F70" s="9" t="s">
        <v>67</v>
      </c>
      <c r="G70" s="8" t="str">
        <f t="shared" si="4"/>
        <v>20898.533</v>
      </c>
      <c r="H70" s="42">
        <f t="shared" si="5"/>
        <v>-9855.5</v>
      </c>
      <c r="I70" s="51" t="s">
        <v>192</v>
      </c>
      <c r="J70" s="52" t="s">
        <v>193</v>
      </c>
      <c r="K70" s="51">
        <v>-9855.5</v>
      </c>
      <c r="L70" s="51" t="s">
        <v>194</v>
      </c>
      <c r="M70" s="52" t="s">
        <v>73</v>
      </c>
      <c r="N70" s="52"/>
      <c r="O70" s="53" t="s">
        <v>74</v>
      </c>
      <c r="P70" s="53" t="s">
        <v>75</v>
      </c>
    </row>
    <row r="71" spans="1:16" ht="12.75" customHeight="1" thickBot="1">
      <c r="A71" s="42" t="str">
        <f t="shared" si="0"/>
        <v> VB 7.72 </v>
      </c>
      <c r="B71" s="9" t="str">
        <f t="shared" si="1"/>
        <v>I</v>
      </c>
      <c r="C71" s="42">
        <f t="shared" si="2"/>
        <v>21036.825000000001</v>
      </c>
      <c r="D71" s="8" t="str">
        <f t="shared" si="3"/>
        <v>vis</v>
      </c>
      <c r="E71" s="50">
        <f>VLOOKUP(C71,A!C$21:E$973,3,FALSE)</f>
        <v>-9790.9248320411862</v>
      </c>
      <c r="F71" s="9" t="s">
        <v>67</v>
      </c>
      <c r="G71" s="8" t="str">
        <f t="shared" si="4"/>
        <v>21036.825</v>
      </c>
      <c r="H71" s="42">
        <f t="shared" si="5"/>
        <v>-9791</v>
      </c>
      <c r="I71" s="51" t="s">
        <v>195</v>
      </c>
      <c r="J71" s="52" t="s">
        <v>196</v>
      </c>
      <c r="K71" s="51">
        <v>-9791</v>
      </c>
      <c r="L71" s="51" t="s">
        <v>197</v>
      </c>
      <c r="M71" s="52" t="s">
        <v>73</v>
      </c>
      <c r="N71" s="52"/>
      <c r="O71" s="53" t="s">
        <v>74</v>
      </c>
      <c r="P71" s="53" t="s">
        <v>75</v>
      </c>
    </row>
    <row r="72" spans="1:16" ht="12.75" customHeight="1" thickBot="1">
      <c r="A72" s="42" t="str">
        <f t="shared" si="0"/>
        <v> VB 7.72 </v>
      </c>
      <c r="B72" s="9" t="str">
        <f t="shared" si="1"/>
        <v>I</v>
      </c>
      <c r="C72" s="42">
        <f t="shared" si="2"/>
        <v>21383.81</v>
      </c>
      <c r="D72" s="8" t="str">
        <f t="shared" si="3"/>
        <v>vis</v>
      </c>
      <c r="E72" s="50">
        <f>VLOOKUP(C72,A!C$21:E$973,3,FALSE)</f>
        <v>-9628.9369541134311</v>
      </c>
      <c r="F72" s="9" t="s">
        <v>67</v>
      </c>
      <c r="G72" s="8" t="str">
        <f t="shared" si="4"/>
        <v>21383.810</v>
      </c>
      <c r="H72" s="42">
        <f t="shared" si="5"/>
        <v>-9629</v>
      </c>
      <c r="I72" s="51" t="s">
        <v>198</v>
      </c>
      <c r="J72" s="52" t="s">
        <v>199</v>
      </c>
      <c r="K72" s="51">
        <v>-9629</v>
      </c>
      <c r="L72" s="51" t="s">
        <v>189</v>
      </c>
      <c r="M72" s="52" t="s">
        <v>73</v>
      </c>
      <c r="N72" s="52"/>
      <c r="O72" s="53" t="s">
        <v>74</v>
      </c>
      <c r="P72" s="53" t="s">
        <v>75</v>
      </c>
    </row>
    <row r="73" spans="1:16" ht="12.75" customHeight="1" thickBot="1">
      <c r="A73" s="42" t="str">
        <f t="shared" si="0"/>
        <v> VB 7.72 </v>
      </c>
      <c r="B73" s="9" t="str">
        <f t="shared" si="1"/>
        <v>II</v>
      </c>
      <c r="C73" s="42">
        <f t="shared" si="2"/>
        <v>21504.686000000002</v>
      </c>
      <c r="D73" s="8" t="str">
        <f t="shared" si="3"/>
        <v>vis</v>
      </c>
      <c r="E73" s="50">
        <f>VLOOKUP(C73,A!C$21:E$973,3,FALSE)</f>
        <v>-9572.5067143843498</v>
      </c>
      <c r="F73" s="9" t="s">
        <v>67</v>
      </c>
      <c r="G73" s="8" t="str">
        <f t="shared" si="4"/>
        <v>21504.686</v>
      </c>
      <c r="H73" s="42">
        <f t="shared" si="5"/>
        <v>-9572.5</v>
      </c>
      <c r="I73" s="51" t="s">
        <v>200</v>
      </c>
      <c r="J73" s="52" t="s">
        <v>201</v>
      </c>
      <c r="K73" s="51">
        <v>-9572.5</v>
      </c>
      <c r="L73" s="51" t="s">
        <v>202</v>
      </c>
      <c r="M73" s="52" t="s">
        <v>73</v>
      </c>
      <c r="N73" s="52"/>
      <c r="O73" s="53" t="s">
        <v>74</v>
      </c>
      <c r="P73" s="53" t="s">
        <v>75</v>
      </c>
    </row>
    <row r="74" spans="1:16" ht="12.75" customHeight="1" thickBot="1">
      <c r="A74" s="42" t="str">
        <f t="shared" si="0"/>
        <v> VB 7.72 </v>
      </c>
      <c r="B74" s="9" t="str">
        <f t="shared" si="1"/>
        <v>I</v>
      </c>
      <c r="C74" s="42">
        <f t="shared" si="2"/>
        <v>22244.743999999999</v>
      </c>
      <c r="D74" s="8" t="str">
        <f t="shared" si="3"/>
        <v>vis</v>
      </c>
      <c r="E74" s="50">
        <f>VLOOKUP(C74,A!C$21:E$973,3,FALSE)</f>
        <v>-9227.0150505848851</v>
      </c>
      <c r="F74" s="9" t="s">
        <v>67</v>
      </c>
      <c r="G74" s="8" t="str">
        <f t="shared" si="4"/>
        <v>22244.744</v>
      </c>
      <c r="H74" s="42">
        <f t="shared" si="5"/>
        <v>-9227</v>
      </c>
      <c r="I74" s="51" t="s">
        <v>203</v>
      </c>
      <c r="J74" s="52" t="s">
        <v>204</v>
      </c>
      <c r="K74" s="51">
        <v>-9227</v>
      </c>
      <c r="L74" s="51" t="s">
        <v>107</v>
      </c>
      <c r="M74" s="52" t="s">
        <v>73</v>
      </c>
      <c r="N74" s="52"/>
      <c r="O74" s="53" t="s">
        <v>74</v>
      </c>
      <c r="P74" s="53" t="s">
        <v>75</v>
      </c>
    </row>
    <row r="75" spans="1:16" ht="12.75" customHeight="1" thickBot="1">
      <c r="A75" s="42" t="str">
        <f t="shared" ref="A75:A138" si="6">P75</f>
        <v> VB 7.72 </v>
      </c>
      <c r="B75" s="9" t="str">
        <f t="shared" ref="B75:B138" si="7">IF(H75=INT(H75),"I","II")</f>
        <v>I</v>
      </c>
      <c r="C75" s="42">
        <f t="shared" ref="C75:C138" si="8">1*G75</f>
        <v>22501.813999999998</v>
      </c>
      <c r="D75" s="8" t="str">
        <f t="shared" ref="D75:D138" si="9">VLOOKUP(F75,I$1:J$5,2,FALSE)</f>
        <v>vis</v>
      </c>
      <c r="E75" s="50">
        <f>VLOOKUP(C75,A!C$21:E$973,3,FALSE)</f>
        <v>-9107.0034541790246</v>
      </c>
      <c r="F75" s="9" t="s">
        <v>67</v>
      </c>
      <c r="G75" s="8" t="str">
        <f t="shared" ref="G75:G138" si="10">MID(I75,3,LEN(I75)-3)</f>
        <v>22501.814</v>
      </c>
      <c r="H75" s="42">
        <f t="shared" ref="H75:H138" si="11">1*K75</f>
        <v>-9107</v>
      </c>
      <c r="I75" s="51" t="s">
        <v>205</v>
      </c>
      <c r="J75" s="52" t="s">
        <v>206</v>
      </c>
      <c r="K75" s="51">
        <v>-9107</v>
      </c>
      <c r="L75" s="51" t="s">
        <v>207</v>
      </c>
      <c r="M75" s="52" t="s">
        <v>73</v>
      </c>
      <c r="N75" s="52"/>
      <c r="O75" s="53" t="s">
        <v>74</v>
      </c>
      <c r="P75" s="53" t="s">
        <v>75</v>
      </c>
    </row>
    <row r="76" spans="1:16" ht="12.75" customHeight="1" thickBot="1">
      <c r="A76" s="42" t="str">
        <f t="shared" si="6"/>
        <v> VB 7.72 </v>
      </c>
      <c r="B76" s="9" t="str">
        <f t="shared" si="7"/>
        <v>I</v>
      </c>
      <c r="C76" s="42">
        <f t="shared" si="8"/>
        <v>22679.603999999999</v>
      </c>
      <c r="D76" s="8" t="str">
        <f t="shared" si="9"/>
        <v>vis</v>
      </c>
      <c r="E76" s="50">
        <f>VLOOKUP(C76,A!C$21:E$973,3,FALSE)</f>
        <v>-9024.0032529692435</v>
      </c>
      <c r="F76" s="9" t="s">
        <v>67</v>
      </c>
      <c r="G76" s="8" t="str">
        <f t="shared" si="10"/>
        <v>22679.604</v>
      </c>
      <c r="H76" s="42">
        <f t="shared" si="11"/>
        <v>-9024</v>
      </c>
      <c r="I76" s="51" t="s">
        <v>208</v>
      </c>
      <c r="J76" s="52" t="s">
        <v>209</v>
      </c>
      <c r="K76" s="51">
        <v>-9024</v>
      </c>
      <c r="L76" s="51" t="s">
        <v>207</v>
      </c>
      <c r="M76" s="52" t="s">
        <v>73</v>
      </c>
      <c r="N76" s="52"/>
      <c r="O76" s="53" t="s">
        <v>74</v>
      </c>
      <c r="P76" s="53" t="s">
        <v>75</v>
      </c>
    </row>
    <row r="77" spans="1:16" ht="12.75" customHeight="1" thickBot="1">
      <c r="A77" s="42" t="str">
        <f t="shared" si="6"/>
        <v> VB 7.72 </v>
      </c>
      <c r="B77" s="9" t="str">
        <f t="shared" si="7"/>
        <v>I</v>
      </c>
      <c r="C77" s="42">
        <f t="shared" si="8"/>
        <v>22906.792000000001</v>
      </c>
      <c r="D77" s="8" t="str">
        <f t="shared" si="9"/>
        <v>vis</v>
      </c>
      <c r="E77" s="50">
        <f>VLOOKUP(C77,A!C$21:E$973,3,FALSE)</f>
        <v>-8917.9418900554265</v>
      </c>
      <c r="F77" s="9" t="s">
        <v>67</v>
      </c>
      <c r="G77" s="8" t="str">
        <f t="shared" si="10"/>
        <v>22906.792</v>
      </c>
      <c r="H77" s="42">
        <f t="shared" si="11"/>
        <v>-8918</v>
      </c>
      <c r="I77" s="51" t="s">
        <v>210</v>
      </c>
      <c r="J77" s="52" t="s">
        <v>211</v>
      </c>
      <c r="K77" s="51">
        <v>-8918</v>
      </c>
      <c r="L77" s="51" t="s">
        <v>212</v>
      </c>
      <c r="M77" s="52" t="s">
        <v>73</v>
      </c>
      <c r="N77" s="52"/>
      <c r="O77" s="53" t="s">
        <v>74</v>
      </c>
      <c r="P77" s="53" t="s">
        <v>75</v>
      </c>
    </row>
    <row r="78" spans="1:16" ht="12.75" customHeight="1" thickBot="1">
      <c r="A78" s="42" t="str">
        <f t="shared" si="6"/>
        <v> VB 7.72 </v>
      </c>
      <c r="B78" s="9" t="str">
        <f t="shared" si="7"/>
        <v>II</v>
      </c>
      <c r="C78" s="42">
        <f t="shared" si="8"/>
        <v>22907.704000000002</v>
      </c>
      <c r="D78" s="8" t="str">
        <f t="shared" si="9"/>
        <v>vis</v>
      </c>
      <c r="E78" s="50">
        <f>VLOOKUP(C78,A!C$21:E$973,3,FALSE)</f>
        <v>-8917.5161282943409</v>
      </c>
      <c r="F78" s="9" t="s">
        <v>67</v>
      </c>
      <c r="G78" s="8" t="str">
        <f t="shared" si="10"/>
        <v>22907.704</v>
      </c>
      <c r="H78" s="42">
        <f t="shared" si="11"/>
        <v>-8917.5</v>
      </c>
      <c r="I78" s="51" t="s">
        <v>213</v>
      </c>
      <c r="J78" s="52" t="s">
        <v>214</v>
      </c>
      <c r="K78" s="51">
        <v>-8917.5</v>
      </c>
      <c r="L78" s="51" t="s">
        <v>215</v>
      </c>
      <c r="M78" s="52" t="s">
        <v>73</v>
      </c>
      <c r="N78" s="52"/>
      <c r="O78" s="53" t="s">
        <v>74</v>
      </c>
      <c r="P78" s="53" t="s">
        <v>75</v>
      </c>
    </row>
    <row r="79" spans="1:16" ht="12.75" customHeight="1" thickBot="1">
      <c r="A79" s="42" t="str">
        <f t="shared" si="6"/>
        <v> VB 7.72 </v>
      </c>
      <c r="B79" s="9" t="str">
        <f t="shared" si="7"/>
        <v>II</v>
      </c>
      <c r="C79" s="42">
        <f t="shared" si="8"/>
        <v>22965.74</v>
      </c>
      <c r="D79" s="8" t="str">
        <f t="shared" si="9"/>
        <v>vis</v>
      </c>
      <c r="E79" s="50">
        <f>VLOOKUP(C79,A!C$21:E$973,3,FALSE)</f>
        <v>-8890.4223678049402</v>
      </c>
      <c r="F79" s="9" t="s">
        <v>67</v>
      </c>
      <c r="G79" s="8" t="str">
        <f t="shared" si="10"/>
        <v>22965.740</v>
      </c>
      <c r="H79" s="42">
        <f t="shared" si="11"/>
        <v>-8890.5</v>
      </c>
      <c r="I79" s="51" t="s">
        <v>216</v>
      </c>
      <c r="J79" s="52" t="s">
        <v>217</v>
      </c>
      <c r="K79" s="51">
        <v>-8890.5</v>
      </c>
      <c r="L79" s="51" t="s">
        <v>218</v>
      </c>
      <c r="M79" s="52" t="s">
        <v>73</v>
      </c>
      <c r="N79" s="52"/>
      <c r="O79" s="53" t="s">
        <v>74</v>
      </c>
      <c r="P79" s="53" t="s">
        <v>75</v>
      </c>
    </row>
    <row r="80" spans="1:16" ht="12.75" customHeight="1" thickBot="1">
      <c r="A80" s="42" t="str">
        <f t="shared" si="6"/>
        <v> VB 7.72 </v>
      </c>
      <c r="B80" s="9" t="str">
        <f t="shared" si="7"/>
        <v>I</v>
      </c>
      <c r="C80" s="42">
        <f t="shared" si="8"/>
        <v>23054.66</v>
      </c>
      <c r="D80" s="8" t="str">
        <f t="shared" si="9"/>
        <v>vis</v>
      </c>
      <c r="E80" s="50">
        <f>VLOOKUP(C80,A!C$21:E$973,3,FALSE)</f>
        <v>-8848.9105960991437</v>
      </c>
      <c r="F80" s="9" t="s">
        <v>67</v>
      </c>
      <c r="G80" s="8" t="str">
        <f t="shared" si="10"/>
        <v>23054.660</v>
      </c>
      <c r="H80" s="42">
        <f t="shared" si="11"/>
        <v>-8849</v>
      </c>
      <c r="I80" s="51" t="s">
        <v>219</v>
      </c>
      <c r="J80" s="52" t="s">
        <v>220</v>
      </c>
      <c r="K80" s="51">
        <v>-8849</v>
      </c>
      <c r="L80" s="51" t="s">
        <v>221</v>
      </c>
      <c r="M80" s="52" t="s">
        <v>73</v>
      </c>
      <c r="N80" s="52"/>
      <c r="O80" s="53" t="s">
        <v>74</v>
      </c>
      <c r="P80" s="53" t="s">
        <v>75</v>
      </c>
    </row>
    <row r="81" spans="1:16" ht="12.75" customHeight="1" thickBot="1">
      <c r="A81" s="42" t="str">
        <f t="shared" si="6"/>
        <v> VB 7.72 </v>
      </c>
      <c r="B81" s="9" t="str">
        <f t="shared" si="7"/>
        <v>II</v>
      </c>
      <c r="C81" s="42">
        <f t="shared" si="8"/>
        <v>23370.545999999998</v>
      </c>
      <c r="D81" s="8" t="str">
        <f t="shared" si="9"/>
        <v>vis</v>
      </c>
      <c r="E81" s="50">
        <f>VLOOKUP(C81,A!C$21:E$973,3,FALSE)</f>
        <v>-8701.4411008555853</v>
      </c>
      <c r="F81" s="9" t="s">
        <v>67</v>
      </c>
      <c r="G81" s="8" t="str">
        <f t="shared" si="10"/>
        <v>23370.546</v>
      </c>
      <c r="H81" s="42">
        <f t="shared" si="11"/>
        <v>-8701.5</v>
      </c>
      <c r="I81" s="51" t="s">
        <v>222</v>
      </c>
      <c r="J81" s="52" t="s">
        <v>223</v>
      </c>
      <c r="K81" s="51">
        <v>-8701.5</v>
      </c>
      <c r="L81" s="51" t="s">
        <v>224</v>
      </c>
      <c r="M81" s="52" t="s">
        <v>73</v>
      </c>
      <c r="N81" s="52"/>
      <c r="O81" s="53" t="s">
        <v>74</v>
      </c>
      <c r="P81" s="53" t="s">
        <v>75</v>
      </c>
    </row>
    <row r="82" spans="1:16" ht="12.75" customHeight="1" thickBot="1">
      <c r="A82" s="42" t="str">
        <f t="shared" si="6"/>
        <v> VB 7.72 </v>
      </c>
      <c r="B82" s="9" t="str">
        <f t="shared" si="7"/>
        <v>I</v>
      </c>
      <c r="C82" s="42">
        <f t="shared" si="8"/>
        <v>23401.534</v>
      </c>
      <c r="D82" s="8" t="str">
        <f t="shared" si="9"/>
        <v>vis</v>
      </c>
      <c r="E82" s="50">
        <f>VLOOKUP(C82,A!C$21:E$973,3,FALSE)</f>
        <v>-8686.9745378594162</v>
      </c>
      <c r="F82" s="9" t="s">
        <v>67</v>
      </c>
      <c r="G82" s="8" t="str">
        <f t="shared" si="10"/>
        <v>23401.534</v>
      </c>
      <c r="H82" s="42">
        <f t="shared" si="11"/>
        <v>-8687</v>
      </c>
      <c r="I82" s="51" t="s">
        <v>225</v>
      </c>
      <c r="J82" s="52" t="s">
        <v>226</v>
      </c>
      <c r="K82" s="51">
        <v>-8687</v>
      </c>
      <c r="L82" s="51" t="s">
        <v>227</v>
      </c>
      <c r="M82" s="52" t="s">
        <v>73</v>
      </c>
      <c r="N82" s="52"/>
      <c r="O82" s="53" t="s">
        <v>74</v>
      </c>
      <c r="P82" s="53" t="s">
        <v>75</v>
      </c>
    </row>
    <row r="83" spans="1:16" ht="12.75" customHeight="1" thickBot="1">
      <c r="A83" s="42" t="str">
        <f t="shared" si="6"/>
        <v> VB 7.72 </v>
      </c>
      <c r="B83" s="9" t="str">
        <f t="shared" si="7"/>
        <v>I</v>
      </c>
      <c r="C83" s="42">
        <f t="shared" si="8"/>
        <v>23718.602999999999</v>
      </c>
      <c r="D83" s="8" t="str">
        <f t="shared" si="9"/>
        <v>vis</v>
      </c>
      <c r="E83" s="50">
        <f>VLOOKUP(C83,A!C$21:E$973,3,FALSE)</f>
        <v>-8538.9527661209413</v>
      </c>
      <c r="F83" s="9" t="s">
        <v>67</v>
      </c>
      <c r="G83" s="8" t="str">
        <f t="shared" si="10"/>
        <v>23718.603</v>
      </c>
      <c r="H83" s="42">
        <f t="shared" si="11"/>
        <v>-8539</v>
      </c>
      <c r="I83" s="51" t="s">
        <v>228</v>
      </c>
      <c r="J83" s="52" t="s">
        <v>229</v>
      </c>
      <c r="K83" s="51">
        <v>-8539</v>
      </c>
      <c r="L83" s="51" t="s">
        <v>162</v>
      </c>
      <c r="M83" s="52" t="s">
        <v>73</v>
      </c>
      <c r="N83" s="52"/>
      <c r="O83" s="53" t="s">
        <v>74</v>
      </c>
      <c r="P83" s="53" t="s">
        <v>75</v>
      </c>
    </row>
    <row r="84" spans="1:16" ht="12.75" customHeight="1" thickBot="1">
      <c r="A84" s="42" t="str">
        <f t="shared" si="6"/>
        <v> VB 7.72 </v>
      </c>
      <c r="B84" s="9" t="str">
        <f t="shared" si="7"/>
        <v>I</v>
      </c>
      <c r="C84" s="42">
        <f t="shared" si="8"/>
        <v>23733.550999999999</v>
      </c>
      <c r="D84" s="8" t="str">
        <f t="shared" si="9"/>
        <v>vis</v>
      </c>
      <c r="E84" s="50">
        <f>VLOOKUP(C84,A!C$21:E$973,3,FALSE)</f>
        <v>-8531.9743814666654</v>
      </c>
      <c r="F84" s="9" t="s">
        <v>67</v>
      </c>
      <c r="G84" s="8" t="str">
        <f t="shared" si="10"/>
        <v>23733.551</v>
      </c>
      <c r="H84" s="42">
        <f t="shared" si="11"/>
        <v>-8532</v>
      </c>
      <c r="I84" s="51" t="s">
        <v>230</v>
      </c>
      <c r="J84" s="52" t="s">
        <v>231</v>
      </c>
      <c r="K84" s="51">
        <v>-8532</v>
      </c>
      <c r="L84" s="51" t="s">
        <v>227</v>
      </c>
      <c r="M84" s="52" t="s">
        <v>73</v>
      </c>
      <c r="N84" s="52"/>
      <c r="O84" s="53" t="s">
        <v>74</v>
      </c>
      <c r="P84" s="53" t="s">
        <v>75</v>
      </c>
    </row>
    <row r="85" spans="1:16" ht="12.75" customHeight="1" thickBot="1">
      <c r="A85" s="42" t="str">
        <f t="shared" si="6"/>
        <v> VB 7.72 </v>
      </c>
      <c r="B85" s="9" t="str">
        <f t="shared" si="7"/>
        <v>I</v>
      </c>
      <c r="C85" s="42">
        <f t="shared" si="8"/>
        <v>23992.802</v>
      </c>
      <c r="D85" s="8" t="str">
        <f t="shared" si="9"/>
        <v>vis</v>
      </c>
      <c r="E85" s="50">
        <f>VLOOKUP(C85,A!C$21:E$973,3,FALSE)</f>
        <v>-8410.9445982176821</v>
      </c>
      <c r="F85" s="9" t="s">
        <v>67</v>
      </c>
      <c r="G85" s="8" t="str">
        <f t="shared" si="10"/>
        <v>23992.802</v>
      </c>
      <c r="H85" s="42">
        <f t="shared" si="11"/>
        <v>-8411</v>
      </c>
      <c r="I85" s="51" t="s">
        <v>232</v>
      </c>
      <c r="J85" s="52" t="s">
        <v>233</v>
      </c>
      <c r="K85" s="51">
        <v>-8411</v>
      </c>
      <c r="L85" s="51" t="s">
        <v>234</v>
      </c>
      <c r="M85" s="52" t="s">
        <v>73</v>
      </c>
      <c r="N85" s="52"/>
      <c r="O85" s="53" t="s">
        <v>74</v>
      </c>
      <c r="P85" s="53" t="s">
        <v>75</v>
      </c>
    </row>
    <row r="86" spans="1:16" ht="12.75" customHeight="1" thickBot="1">
      <c r="A86" s="42" t="str">
        <f t="shared" si="6"/>
        <v> VB 7.72 </v>
      </c>
      <c r="B86" s="9" t="str">
        <f t="shared" si="7"/>
        <v>II</v>
      </c>
      <c r="C86" s="42">
        <f t="shared" si="8"/>
        <v>24083.674999999999</v>
      </c>
      <c r="D86" s="8" t="str">
        <f t="shared" si="9"/>
        <v>vis</v>
      </c>
      <c r="E86" s="50">
        <f>VLOOKUP(C86,A!C$21:E$973,3,FALSE)</f>
        <v>-8368.5210801090361</v>
      </c>
      <c r="F86" s="9" t="s">
        <v>67</v>
      </c>
      <c r="G86" s="8" t="str">
        <f t="shared" si="10"/>
        <v>24083.675</v>
      </c>
      <c r="H86" s="42">
        <f t="shared" si="11"/>
        <v>-8368.5</v>
      </c>
      <c r="I86" s="51" t="s">
        <v>235</v>
      </c>
      <c r="J86" s="52" t="s">
        <v>236</v>
      </c>
      <c r="K86" s="51">
        <v>-8368.5</v>
      </c>
      <c r="L86" s="51" t="s">
        <v>237</v>
      </c>
      <c r="M86" s="52" t="s">
        <v>73</v>
      </c>
      <c r="N86" s="52"/>
      <c r="O86" s="53" t="s">
        <v>74</v>
      </c>
      <c r="P86" s="53" t="s">
        <v>75</v>
      </c>
    </row>
    <row r="87" spans="1:16" ht="12.75" customHeight="1" thickBot="1">
      <c r="A87" s="42" t="str">
        <f t="shared" si="6"/>
        <v> VB 7.72 </v>
      </c>
      <c r="B87" s="9" t="str">
        <f t="shared" si="7"/>
        <v>II</v>
      </c>
      <c r="C87" s="42">
        <f t="shared" si="8"/>
        <v>24083.716</v>
      </c>
      <c r="D87" s="8" t="str">
        <f t="shared" si="9"/>
        <v>vis</v>
      </c>
      <c r="E87" s="50">
        <f>VLOOKUP(C87,A!C$21:E$973,3,FALSE)</f>
        <v>-8368.501939503547</v>
      </c>
      <c r="F87" s="9" t="s">
        <v>67</v>
      </c>
      <c r="G87" s="8" t="str">
        <f t="shared" si="10"/>
        <v>24083.716</v>
      </c>
      <c r="H87" s="42">
        <f t="shared" si="11"/>
        <v>-8368.5</v>
      </c>
      <c r="I87" s="51" t="s">
        <v>238</v>
      </c>
      <c r="J87" s="52" t="s">
        <v>239</v>
      </c>
      <c r="K87" s="51">
        <v>-8368.5</v>
      </c>
      <c r="L87" s="51" t="s">
        <v>153</v>
      </c>
      <c r="M87" s="52" t="s">
        <v>73</v>
      </c>
      <c r="N87" s="52"/>
      <c r="O87" s="53" t="s">
        <v>74</v>
      </c>
      <c r="P87" s="53" t="s">
        <v>75</v>
      </c>
    </row>
    <row r="88" spans="1:16" ht="12.75" customHeight="1" thickBot="1">
      <c r="A88" s="42" t="str">
        <f t="shared" si="6"/>
        <v> VB 7.72 </v>
      </c>
      <c r="B88" s="9" t="str">
        <f t="shared" si="7"/>
        <v>I</v>
      </c>
      <c r="C88" s="42">
        <f t="shared" si="8"/>
        <v>24384.718000000001</v>
      </c>
      <c r="D88" s="8" t="str">
        <f t="shared" si="9"/>
        <v>vis</v>
      </c>
      <c r="E88" s="50">
        <f>VLOOKUP(C88,A!C$21:E$973,3,FALSE)</f>
        <v>-8227.9809508959424</v>
      </c>
      <c r="F88" s="9" t="s">
        <v>67</v>
      </c>
      <c r="G88" s="8" t="str">
        <f t="shared" si="10"/>
        <v>24384.718</v>
      </c>
      <c r="H88" s="42">
        <f t="shared" si="11"/>
        <v>-8228</v>
      </c>
      <c r="I88" s="51" t="s">
        <v>240</v>
      </c>
      <c r="J88" s="52" t="s">
        <v>241</v>
      </c>
      <c r="K88" s="51">
        <v>-8228</v>
      </c>
      <c r="L88" s="51" t="s">
        <v>242</v>
      </c>
      <c r="M88" s="52" t="s">
        <v>73</v>
      </c>
      <c r="N88" s="52"/>
      <c r="O88" s="53" t="s">
        <v>74</v>
      </c>
      <c r="P88" s="53" t="s">
        <v>75</v>
      </c>
    </row>
    <row r="89" spans="1:16" ht="12.75" customHeight="1" thickBot="1">
      <c r="A89" s="42" t="str">
        <f t="shared" si="6"/>
        <v> VB 7.72 </v>
      </c>
      <c r="B89" s="9" t="str">
        <f t="shared" si="7"/>
        <v>I</v>
      </c>
      <c r="C89" s="42">
        <f t="shared" si="8"/>
        <v>24384.76</v>
      </c>
      <c r="D89" s="8" t="str">
        <f t="shared" si="9"/>
        <v>vis</v>
      </c>
      <c r="E89" s="50">
        <f>VLOOKUP(C89,A!C$21:E$973,3,FALSE)</f>
        <v>-8227.9613434464191</v>
      </c>
      <c r="F89" s="9" t="s">
        <v>67</v>
      </c>
      <c r="G89" s="8" t="str">
        <f t="shared" si="10"/>
        <v>24384.760</v>
      </c>
      <c r="H89" s="42">
        <f t="shared" si="11"/>
        <v>-8228</v>
      </c>
      <c r="I89" s="51" t="s">
        <v>243</v>
      </c>
      <c r="J89" s="52" t="s">
        <v>244</v>
      </c>
      <c r="K89" s="51">
        <v>-8228</v>
      </c>
      <c r="L89" s="51" t="s">
        <v>90</v>
      </c>
      <c r="M89" s="52" t="s">
        <v>73</v>
      </c>
      <c r="N89" s="52"/>
      <c r="O89" s="53" t="s">
        <v>74</v>
      </c>
      <c r="P89" s="53" t="s">
        <v>75</v>
      </c>
    </row>
    <row r="90" spans="1:16" ht="12.75" customHeight="1" thickBot="1">
      <c r="A90" s="42" t="str">
        <f t="shared" si="6"/>
        <v> VB 7.72 </v>
      </c>
      <c r="B90" s="9" t="str">
        <f t="shared" si="7"/>
        <v>II</v>
      </c>
      <c r="C90" s="42">
        <f t="shared" si="8"/>
        <v>24385.77</v>
      </c>
      <c r="D90" s="8" t="str">
        <f t="shared" si="9"/>
        <v>vis</v>
      </c>
      <c r="E90" s="50">
        <f>VLOOKUP(C90,A!C$21:E$973,3,FALSE)</f>
        <v>-8227.4898309697783</v>
      </c>
      <c r="F90" s="9" t="s">
        <v>67</v>
      </c>
      <c r="G90" s="8" t="str">
        <f t="shared" si="10"/>
        <v>24385.770</v>
      </c>
      <c r="H90" s="42">
        <f t="shared" si="11"/>
        <v>-8227.5</v>
      </c>
      <c r="I90" s="51" t="s">
        <v>245</v>
      </c>
      <c r="J90" s="52" t="s">
        <v>246</v>
      </c>
      <c r="K90" s="51">
        <v>-8227.5</v>
      </c>
      <c r="L90" s="51" t="s">
        <v>247</v>
      </c>
      <c r="M90" s="52" t="s">
        <v>73</v>
      </c>
      <c r="N90" s="52"/>
      <c r="O90" s="53" t="s">
        <v>74</v>
      </c>
      <c r="P90" s="53" t="s">
        <v>75</v>
      </c>
    </row>
    <row r="91" spans="1:16" ht="12.75" customHeight="1" thickBot="1">
      <c r="A91" s="42" t="str">
        <f t="shared" si="6"/>
        <v> VB 7.72 </v>
      </c>
      <c r="B91" s="9" t="str">
        <f t="shared" si="7"/>
        <v>II</v>
      </c>
      <c r="C91" s="42">
        <f t="shared" si="8"/>
        <v>24385.812000000002</v>
      </c>
      <c r="D91" s="8" t="str">
        <f t="shared" si="9"/>
        <v>vis</v>
      </c>
      <c r="E91" s="50">
        <f>VLOOKUP(C91,A!C$21:E$973,3,FALSE)</f>
        <v>-8227.4702235202549</v>
      </c>
      <c r="F91" s="9" t="s">
        <v>67</v>
      </c>
      <c r="G91" s="8" t="str">
        <f t="shared" si="10"/>
        <v>24385.812</v>
      </c>
      <c r="H91" s="42">
        <f t="shared" si="11"/>
        <v>-8227.5</v>
      </c>
      <c r="I91" s="51" t="s">
        <v>248</v>
      </c>
      <c r="J91" s="52" t="s">
        <v>249</v>
      </c>
      <c r="K91" s="51">
        <v>-8227.5</v>
      </c>
      <c r="L91" s="51" t="s">
        <v>250</v>
      </c>
      <c r="M91" s="52" t="s">
        <v>73</v>
      </c>
      <c r="N91" s="52"/>
      <c r="O91" s="53" t="s">
        <v>74</v>
      </c>
      <c r="P91" s="53" t="s">
        <v>75</v>
      </c>
    </row>
    <row r="92" spans="1:16" ht="12.75" customHeight="1" thickBot="1">
      <c r="A92" s="42" t="str">
        <f t="shared" si="6"/>
        <v> VB 7.72 </v>
      </c>
      <c r="B92" s="9" t="str">
        <f t="shared" si="7"/>
        <v>II</v>
      </c>
      <c r="C92" s="42">
        <f t="shared" si="8"/>
        <v>24385.834999999999</v>
      </c>
      <c r="D92" s="8" t="str">
        <f t="shared" si="9"/>
        <v>vis</v>
      </c>
      <c r="E92" s="50">
        <f>VLOOKUP(C92,A!C$21:E$973,3,FALSE)</f>
        <v>-8227.459486107422</v>
      </c>
      <c r="F92" s="9" t="s">
        <v>67</v>
      </c>
      <c r="G92" s="8" t="str">
        <f t="shared" si="10"/>
        <v>24385.835</v>
      </c>
      <c r="H92" s="42">
        <f t="shared" si="11"/>
        <v>-8227.5</v>
      </c>
      <c r="I92" s="51" t="s">
        <v>251</v>
      </c>
      <c r="J92" s="52" t="s">
        <v>252</v>
      </c>
      <c r="K92" s="51">
        <v>-8227.5</v>
      </c>
      <c r="L92" s="51" t="s">
        <v>253</v>
      </c>
      <c r="M92" s="52" t="s">
        <v>73</v>
      </c>
      <c r="N92" s="52"/>
      <c r="O92" s="53" t="s">
        <v>74</v>
      </c>
      <c r="P92" s="53" t="s">
        <v>75</v>
      </c>
    </row>
    <row r="93" spans="1:16" ht="12.75" customHeight="1" thickBot="1">
      <c r="A93" s="42" t="str">
        <f t="shared" si="6"/>
        <v> VB 7.72 </v>
      </c>
      <c r="B93" s="9" t="str">
        <f t="shared" si="7"/>
        <v>I</v>
      </c>
      <c r="C93" s="42">
        <f t="shared" si="8"/>
        <v>24386.806</v>
      </c>
      <c r="D93" s="8" t="str">
        <f t="shared" si="9"/>
        <v>vis</v>
      </c>
      <c r="E93" s="50">
        <f>VLOOKUP(C93,A!C$21:E$973,3,FALSE)</f>
        <v>-8227.0061805481946</v>
      </c>
      <c r="F93" s="9" t="s">
        <v>67</v>
      </c>
      <c r="G93" s="8" t="str">
        <f t="shared" si="10"/>
        <v>24386.806</v>
      </c>
      <c r="H93" s="42">
        <f t="shared" si="11"/>
        <v>-8227</v>
      </c>
      <c r="I93" s="51" t="s">
        <v>254</v>
      </c>
      <c r="J93" s="52" t="s">
        <v>255</v>
      </c>
      <c r="K93" s="51">
        <v>-8227</v>
      </c>
      <c r="L93" s="51" t="s">
        <v>256</v>
      </c>
      <c r="M93" s="52" t="s">
        <v>73</v>
      </c>
      <c r="N93" s="52"/>
      <c r="O93" s="53" t="s">
        <v>74</v>
      </c>
      <c r="P93" s="53" t="s">
        <v>75</v>
      </c>
    </row>
    <row r="94" spans="1:16" ht="12.75" customHeight="1" thickBot="1">
      <c r="A94" s="42" t="str">
        <f t="shared" si="6"/>
        <v> VB 7.72 </v>
      </c>
      <c r="B94" s="9" t="str">
        <f t="shared" si="7"/>
        <v>I</v>
      </c>
      <c r="C94" s="42">
        <f t="shared" si="8"/>
        <v>24386.829000000002</v>
      </c>
      <c r="D94" s="8" t="str">
        <f t="shared" si="9"/>
        <v>vis</v>
      </c>
      <c r="E94" s="50">
        <f>VLOOKUP(C94,A!C$21:E$973,3,FALSE)</f>
        <v>-8226.9954431353599</v>
      </c>
      <c r="F94" s="9" t="s">
        <v>67</v>
      </c>
      <c r="G94" s="8" t="str">
        <f t="shared" si="10"/>
        <v>24386.829</v>
      </c>
      <c r="H94" s="42">
        <f t="shared" si="11"/>
        <v>-8227</v>
      </c>
      <c r="I94" s="51" t="s">
        <v>257</v>
      </c>
      <c r="J94" s="52" t="s">
        <v>258</v>
      </c>
      <c r="K94" s="51">
        <v>-8227</v>
      </c>
      <c r="L94" s="51" t="s">
        <v>259</v>
      </c>
      <c r="M94" s="52" t="s">
        <v>73</v>
      </c>
      <c r="N94" s="52"/>
      <c r="O94" s="53" t="s">
        <v>74</v>
      </c>
      <c r="P94" s="53" t="s">
        <v>75</v>
      </c>
    </row>
    <row r="95" spans="1:16" ht="12.75" customHeight="1" thickBot="1">
      <c r="A95" s="42" t="str">
        <f t="shared" si="6"/>
        <v> VB 7.72 </v>
      </c>
      <c r="B95" s="9" t="str">
        <f t="shared" si="7"/>
        <v>I</v>
      </c>
      <c r="C95" s="42">
        <f t="shared" si="8"/>
        <v>24412.611000000001</v>
      </c>
      <c r="D95" s="8" t="str">
        <f t="shared" si="9"/>
        <v>vis</v>
      </c>
      <c r="E95" s="50">
        <f>VLOOKUP(C95,A!C$21:E$973,3,FALSE)</f>
        <v>-8214.9592701920537</v>
      </c>
      <c r="F95" s="9" t="s">
        <v>67</v>
      </c>
      <c r="G95" s="8" t="str">
        <f t="shared" si="10"/>
        <v>24412.611</v>
      </c>
      <c r="H95" s="42">
        <f t="shared" si="11"/>
        <v>-8215</v>
      </c>
      <c r="I95" s="51" t="s">
        <v>260</v>
      </c>
      <c r="J95" s="52" t="s">
        <v>261</v>
      </c>
      <c r="K95" s="51">
        <v>-8215</v>
      </c>
      <c r="L95" s="51" t="s">
        <v>253</v>
      </c>
      <c r="M95" s="52" t="s">
        <v>73</v>
      </c>
      <c r="N95" s="52"/>
      <c r="O95" s="53" t="s">
        <v>74</v>
      </c>
      <c r="P95" s="53" t="s">
        <v>75</v>
      </c>
    </row>
    <row r="96" spans="1:16" ht="12.75" customHeight="1" thickBot="1">
      <c r="A96" s="42" t="str">
        <f t="shared" si="6"/>
        <v> VB 7.72 </v>
      </c>
      <c r="B96" s="9" t="str">
        <f t="shared" si="7"/>
        <v>I</v>
      </c>
      <c r="C96" s="42">
        <f t="shared" si="8"/>
        <v>24412.659</v>
      </c>
      <c r="D96" s="8" t="str">
        <f t="shared" si="9"/>
        <v>vis</v>
      </c>
      <c r="E96" s="50">
        <f>VLOOKUP(C96,A!C$21:E$973,3,FALSE)</f>
        <v>-8214.9368616783122</v>
      </c>
      <c r="F96" s="9" t="s">
        <v>67</v>
      </c>
      <c r="G96" s="8" t="str">
        <f t="shared" si="10"/>
        <v>24412.659</v>
      </c>
      <c r="H96" s="42">
        <f t="shared" si="11"/>
        <v>-8215</v>
      </c>
      <c r="I96" s="51" t="s">
        <v>262</v>
      </c>
      <c r="J96" s="52" t="s">
        <v>263</v>
      </c>
      <c r="K96" s="51">
        <v>-8215</v>
      </c>
      <c r="L96" s="51" t="s">
        <v>189</v>
      </c>
      <c r="M96" s="52" t="s">
        <v>73</v>
      </c>
      <c r="N96" s="52"/>
      <c r="O96" s="53" t="s">
        <v>74</v>
      </c>
      <c r="P96" s="53" t="s">
        <v>75</v>
      </c>
    </row>
    <row r="97" spans="1:16" ht="12.75" customHeight="1" thickBot="1">
      <c r="A97" s="42" t="str">
        <f t="shared" si="6"/>
        <v> VB 7.72 </v>
      </c>
      <c r="B97" s="9" t="str">
        <f t="shared" si="7"/>
        <v>I</v>
      </c>
      <c r="C97" s="42">
        <f t="shared" si="8"/>
        <v>24429.687000000002</v>
      </c>
      <c r="D97" s="8" t="str">
        <f t="shared" si="9"/>
        <v>vis</v>
      </c>
      <c r="E97" s="50">
        <f>VLOOKUP(C97,A!C$21:E$973,3,FALSE)</f>
        <v>-8206.9874414285787</v>
      </c>
      <c r="F97" s="9" t="s">
        <v>67</v>
      </c>
      <c r="G97" s="8" t="str">
        <f t="shared" si="10"/>
        <v>24429.687</v>
      </c>
      <c r="H97" s="42">
        <f t="shared" si="11"/>
        <v>-8207</v>
      </c>
      <c r="I97" s="51" t="s">
        <v>264</v>
      </c>
      <c r="J97" s="52" t="s">
        <v>265</v>
      </c>
      <c r="K97" s="51">
        <v>-8207</v>
      </c>
      <c r="L97" s="51" t="s">
        <v>266</v>
      </c>
      <c r="M97" s="52" t="s">
        <v>73</v>
      </c>
      <c r="N97" s="52"/>
      <c r="O97" s="53" t="s">
        <v>74</v>
      </c>
      <c r="P97" s="53" t="s">
        <v>75</v>
      </c>
    </row>
    <row r="98" spans="1:16" ht="12.75" customHeight="1" thickBot="1">
      <c r="A98" s="42" t="str">
        <f t="shared" si="6"/>
        <v> VB 7.72 </v>
      </c>
      <c r="B98" s="9" t="str">
        <f t="shared" si="7"/>
        <v>I</v>
      </c>
      <c r="C98" s="42">
        <f t="shared" si="8"/>
        <v>24472.582999999999</v>
      </c>
      <c r="D98" s="8" t="str">
        <f t="shared" si="9"/>
        <v>pg</v>
      </c>
      <c r="E98" s="50">
        <f>VLOOKUP(C98,A!C$21:E$973,3,FALSE)</f>
        <v>-8186.9616996484192</v>
      </c>
      <c r="F98" s="9" t="str">
        <f>LEFT(M98,1)</f>
        <v>P</v>
      </c>
      <c r="G98" s="8" t="str">
        <f t="shared" si="10"/>
        <v>24472.583</v>
      </c>
      <c r="H98" s="42">
        <f t="shared" si="11"/>
        <v>-8187</v>
      </c>
      <c r="I98" s="51" t="s">
        <v>267</v>
      </c>
      <c r="J98" s="52" t="s">
        <v>268</v>
      </c>
      <c r="K98" s="51">
        <v>-8187</v>
      </c>
      <c r="L98" s="51" t="s">
        <v>183</v>
      </c>
      <c r="M98" s="52" t="s">
        <v>73</v>
      </c>
      <c r="N98" s="52"/>
      <c r="O98" s="53" t="s">
        <v>74</v>
      </c>
      <c r="P98" s="53" t="s">
        <v>75</v>
      </c>
    </row>
    <row r="99" spans="1:16" ht="12.75" customHeight="1" thickBot="1">
      <c r="A99" s="42" t="str">
        <f t="shared" si="6"/>
        <v> VB 7.72 </v>
      </c>
      <c r="B99" s="9" t="str">
        <f t="shared" si="7"/>
        <v>I</v>
      </c>
      <c r="C99" s="42">
        <f t="shared" si="8"/>
        <v>24472.624</v>
      </c>
      <c r="D99" s="8" t="str">
        <f t="shared" si="9"/>
        <v>pg</v>
      </c>
      <c r="E99" s="50">
        <f>VLOOKUP(C99,A!C$21:E$973,3,FALSE)</f>
        <v>-8186.9425590429319</v>
      </c>
      <c r="F99" s="9" t="str">
        <f>LEFT(M99,1)</f>
        <v>P</v>
      </c>
      <c r="G99" s="8" t="str">
        <f t="shared" si="10"/>
        <v>24472.624</v>
      </c>
      <c r="H99" s="42">
        <f t="shared" si="11"/>
        <v>-8187</v>
      </c>
      <c r="I99" s="51" t="s">
        <v>269</v>
      </c>
      <c r="J99" s="52" t="s">
        <v>270</v>
      </c>
      <c r="K99" s="51">
        <v>-8187</v>
      </c>
      <c r="L99" s="51" t="s">
        <v>271</v>
      </c>
      <c r="M99" s="52" t="s">
        <v>73</v>
      </c>
      <c r="N99" s="52"/>
      <c r="O99" s="53" t="s">
        <v>74</v>
      </c>
      <c r="P99" s="53" t="s">
        <v>75</v>
      </c>
    </row>
    <row r="100" spans="1:16" ht="12.75" customHeight="1" thickBot="1">
      <c r="A100" s="42" t="str">
        <f t="shared" si="6"/>
        <v> VB 7.72 </v>
      </c>
      <c r="B100" s="9" t="str">
        <f t="shared" si="7"/>
        <v>I</v>
      </c>
      <c r="C100" s="42">
        <f t="shared" si="8"/>
        <v>24502.486000000001</v>
      </c>
      <c r="D100" s="8" t="str">
        <f t="shared" si="9"/>
        <v>pg</v>
      </c>
      <c r="E100" s="50">
        <f>VLOOKUP(C100,A!C$21:E$973,3,FALSE)</f>
        <v>-8173.0016624316122</v>
      </c>
      <c r="F100" s="9" t="str">
        <f>LEFT(M100,1)</f>
        <v>P</v>
      </c>
      <c r="G100" s="8" t="str">
        <f t="shared" si="10"/>
        <v>24502.486</v>
      </c>
      <c r="H100" s="42">
        <f t="shared" si="11"/>
        <v>-8173</v>
      </c>
      <c r="I100" s="51" t="s">
        <v>272</v>
      </c>
      <c r="J100" s="52" t="s">
        <v>273</v>
      </c>
      <c r="K100" s="51">
        <v>-8173</v>
      </c>
      <c r="L100" s="51" t="s">
        <v>153</v>
      </c>
      <c r="M100" s="52" t="s">
        <v>73</v>
      </c>
      <c r="N100" s="52"/>
      <c r="O100" s="53" t="s">
        <v>74</v>
      </c>
      <c r="P100" s="53" t="s">
        <v>75</v>
      </c>
    </row>
    <row r="101" spans="1:16" ht="12.75" customHeight="1" thickBot="1">
      <c r="A101" s="42" t="str">
        <f t="shared" si="6"/>
        <v> VB 7.72 </v>
      </c>
      <c r="B101" s="9" t="str">
        <f t="shared" si="7"/>
        <v>I</v>
      </c>
      <c r="C101" s="42">
        <f t="shared" si="8"/>
        <v>24502.526999999998</v>
      </c>
      <c r="D101" s="8" t="str">
        <f t="shared" si="9"/>
        <v>pg</v>
      </c>
      <c r="E101" s="50">
        <f>VLOOKUP(C101,A!C$21:E$973,3,FALSE)</f>
        <v>-8172.9825218261258</v>
      </c>
      <c r="F101" s="9" t="str">
        <f>LEFT(M101,1)</f>
        <v>P</v>
      </c>
      <c r="G101" s="8" t="str">
        <f t="shared" si="10"/>
        <v>24502.527</v>
      </c>
      <c r="H101" s="42">
        <f t="shared" si="11"/>
        <v>-8173</v>
      </c>
      <c r="I101" s="51" t="s">
        <v>274</v>
      </c>
      <c r="J101" s="52" t="s">
        <v>275</v>
      </c>
      <c r="K101" s="51">
        <v>-8173</v>
      </c>
      <c r="L101" s="51" t="s">
        <v>276</v>
      </c>
      <c r="M101" s="52" t="s">
        <v>73</v>
      </c>
      <c r="N101" s="52"/>
      <c r="O101" s="53" t="s">
        <v>74</v>
      </c>
      <c r="P101" s="53" t="s">
        <v>75</v>
      </c>
    </row>
    <row r="102" spans="1:16" ht="12.75" customHeight="1" thickBot="1">
      <c r="A102" s="42" t="str">
        <f t="shared" si="6"/>
        <v> VB 7.72 </v>
      </c>
      <c r="B102" s="9" t="str">
        <f t="shared" si="7"/>
        <v>I</v>
      </c>
      <c r="C102" s="42">
        <f t="shared" si="8"/>
        <v>24502.57</v>
      </c>
      <c r="D102" s="8" t="str">
        <f t="shared" si="9"/>
        <v>pg</v>
      </c>
      <c r="E102" s="50">
        <f>VLOOKUP(C102,A!C$21:E$973,3,FALSE)</f>
        <v>-8172.9624475325654</v>
      </c>
      <c r="F102" s="9" t="str">
        <f>LEFT(M102,1)</f>
        <v>P</v>
      </c>
      <c r="G102" s="8" t="str">
        <f t="shared" si="10"/>
        <v>24502.570</v>
      </c>
      <c r="H102" s="42">
        <f t="shared" si="11"/>
        <v>-8173</v>
      </c>
      <c r="I102" s="51" t="s">
        <v>277</v>
      </c>
      <c r="J102" s="52" t="s">
        <v>278</v>
      </c>
      <c r="K102" s="51">
        <v>-8173</v>
      </c>
      <c r="L102" s="51" t="s">
        <v>279</v>
      </c>
      <c r="M102" s="52" t="s">
        <v>73</v>
      </c>
      <c r="N102" s="52"/>
      <c r="O102" s="53" t="s">
        <v>74</v>
      </c>
      <c r="P102" s="53" t="s">
        <v>75</v>
      </c>
    </row>
    <row r="103" spans="1:16" ht="12.75" customHeight="1" thickBot="1">
      <c r="A103" s="42" t="str">
        <f t="shared" si="6"/>
        <v> VB 7.72 </v>
      </c>
      <c r="B103" s="9" t="str">
        <f t="shared" si="7"/>
        <v>I</v>
      </c>
      <c r="C103" s="42">
        <f t="shared" si="8"/>
        <v>24532.499</v>
      </c>
      <c r="D103" s="8" t="str">
        <f t="shared" si="9"/>
        <v>vis</v>
      </c>
      <c r="E103" s="50">
        <f>VLOOKUP(C103,A!C$21:E$973,3,FALSE)</f>
        <v>-8158.9902723708155</v>
      </c>
      <c r="F103" s="9" t="s">
        <v>67</v>
      </c>
      <c r="G103" s="8" t="str">
        <f t="shared" si="10"/>
        <v>24532.499</v>
      </c>
      <c r="H103" s="42">
        <f t="shared" si="11"/>
        <v>-8159</v>
      </c>
      <c r="I103" s="51" t="s">
        <v>280</v>
      </c>
      <c r="J103" s="52" t="s">
        <v>281</v>
      </c>
      <c r="K103" s="51">
        <v>-8159</v>
      </c>
      <c r="L103" s="51" t="s">
        <v>282</v>
      </c>
      <c r="M103" s="52" t="s">
        <v>73</v>
      </c>
      <c r="N103" s="52"/>
      <c r="O103" s="53" t="s">
        <v>74</v>
      </c>
      <c r="P103" s="53" t="s">
        <v>75</v>
      </c>
    </row>
    <row r="104" spans="1:16" ht="12.75" customHeight="1" thickBot="1">
      <c r="A104" s="42" t="str">
        <f t="shared" si="6"/>
        <v> VB 7.72 </v>
      </c>
      <c r="B104" s="9" t="str">
        <f t="shared" si="7"/>
        <v>I</v>
      </c>
      <c r="C104" s="42">
        <f t="shared" si="8"/>
        <v>24532.545999999998</v>
      </c>
      <c r="D104" s="8" t="str">
        <f t="shared" si="9"/>
        <v>vis</v>
      </c>
      <c r="E104" s="50">
        <f>VLOOKUP(C104,A!C$21:E$973,3,FALSE)</f>
        <v>-8158.968330701111</v>
      </c>
      <c r="F104" s="9" t="s">
        <v>67</v>
      </c>
      <c r="G104" s="8" t="str">
        <f t="shared" si="10"/>
        <v>24532.546</v>
      </c>
      <c r="H104" s="42">
        <f t="shared" si="11"/>
        <v>-8159</v>
      </c>
      <c r="I104" s="51" t="s">
        <v>283</v>
      </c>
      <c r="J104" s="52" t="s">
        <v>284</v>
      </c>
      <c r="K104" s="51">
        <v>-8159</v>
      </c>
      <c r="L104" s="51" t="s">
        <v>285</v>
      </c>
      <c r="M104" s="52" t="s">
        <v>73</v>
      </c>
      <c r="N104" s="52"/>
      <c r="O104" s="53" t="s">
        <v>74</v>
      </c>
      <c r="P104" s="53" t="s">
        <v>75</v>
      </c>
    </row>
    <row r="105" spans="1:16" ht="12.75" customHeight="1" thickBot="1">
      <c r="A105" s="42" t="str">
        <f t="shared" si="6"/>
        <v> VB 7.72 </v>
      </c>
      <c r="B105" s="9" t="str">
        <f t="shared" si="7"/>
        <v>I</v>
      </c>
      <c r="C105" s="42">
        <f t="shared" si="8"/>
        <v>24532.592000000001</v>
      </c>
      <c r="D105" s="8" t="str">
        <f t="shared" si="9"/>
        <v>vis</v>
      </c>
      <c r="E105" s="50">
        <f>VLOOKUP(C105,A!C$21:E$973,3,FALSE)</f>
        <v>-8158.9468558754415</v>
      </c>
      <c r="F105" s="9" t="s">
        <v>67</v>
      </c>
      <c r="G105" s="8" t="str">
        <f t="shared" si="10"/>
        <v>24532.592</v>
      </c>
      <c r="H105" s="42">
        <f t="shared" si="11"/>
        <v>-8159</v>
      </c>
      <c r="I105" s="51" t="s">
        <v>286</v>
      </c>
      <c r="J105" s="52" t="s">
        <v>287</v>
      </c>
      <c r="K105" s="51">
        <v>-8159</v>
      </c>
      <c r="L105" s="51" t="s">
        <v>288</v>
      </c>
      <c r="M105" s="52" t="s">
        <v>73</v>
      </c>
      <c r="N105" s="52"/>
      <c r="O105" s="53" t="s">
        <v>74</v>
      </c>
      <c r="P105" s="53" t="s">
        <v>75</v>
      </c>
    </row>
    <row r="106" spans="1:16" ht="12.75" customHeight="1" thickBot="1">
      <c r="A106" s="42" t="str">
        <f t="shared" si="6"/>
        <v> VB 7.72 </v>
      </c>
      <c r="B106" s="9" t="str">
        <f t="shared" si="7"/>
        <v>II</v>
      </c>
      <c r="C106" s="42">
        <f t="shared" si="8"/>
        <v>24777.744999999999</v>
      </c>
      <c r="D106" s="8" t="str">
        <f t="shared" si="9"/>
        <v>vis</v>
      </c>
      <c r="E106" s="50">
        <f>VLOOKUP(C106,A!C$21:E$973,3,FALSE)</f>
        <v>-8044.4986398498995</v>
      </c>
      <c r="F106" s="9" t="s">
        <v>67</v>
      </c>
      <c r="G106" s="8" t="str">
        <f t="shared" si="10"/>
        <v>24777.745</v>
      </c>
      <c r="H106" s="42">
        <f t="shared" si="11"/>
        <v>-8044.5</v>
      </c>
      <c r="I106" s="51" t="s">
        <v>289</v>
      </c>
      <c r="J106" s="52" t="s">
        <v>290</v>
      </c>
      <c r="K106" s="51">
        <v>-8044.5</v>
      </c>
      <c r="L106" s="51" t="s">
        <v>291</v>
      </c>
      <c r="M106" s="52" t="s">
        <v>73</v>
      </c>
      <c r="N106" s="52"/>
      <c r="O106" s="53" t="s">
        <v>74</v>
      </c>
      <c r="P106" s="53" t="s">
        <v>75</v>
      </c>
    </row>
    <row r="107" spans="1:16" ht="12.75" customHeight="1" thickBot="1">
      <c r="A107" s="42" t="str">
        <f t="shared" si="6"/>
        <v> VB 7.72 </v>
      </c>
      <c r="B107" s="9" t="str">
        <f t="shared" si="7"/>
        <v>II</v>
      </c>
      <c r="C107" s="42">
        <f t="shared" si="8"/>
        <v>24790.669000000002</v>
      </c>
      <c r="D107" s="8" t="str">
        <f t="shared" si="9"/>
        <v>vis</v>
      </c>
      <c r="E107" s="50">
        <f>VLOOKUP(C107,A!C$21:E$973,3,FALSE)</f>
        <v>-8038.4651475250485</v>
      </c>
      <c r="F107" s="9" t="s">
        <v>67</v>
      </c>
      <c r="G107" s="8" t="str">
        <f t="shared" si="10"/>
        <v>24790.669</v>
      </c>
      <c r="H107" s="42">
        <f t="shared" si="11"/>
        <v>-8038.5</v>
      </c>
      <c r="I107" s="51" t="s">
        <v>292</v>
      </c>
      <c r="J107" s="52" t="s">
        <v>293</v>
      </c>
      <c r="K107" s="51">
        <v>-8038.5</v>
      </c>
      <c r="L107" s="51" t="s">
        <v>294</v>
      </c>
      <c r="M107" s="52" t="s">
        <v>73</v>
      </c>
      <c r="N107" s="52"/>
      <c r="O107" s="53" t="s">
        <v>74</v>
      </c>
      <c r="P107" s="53" t="s">
        <v>75</v>
      </c>
    </row>
    <row r="108" spans="1:16" ht="12.75" customHeight="1" thickBot="1">
      <c r="A108" s="42" t="str">
        <f t="shared" si="6"/>
        <v> VB 7.72 </v>
      </c>
      <c r="B108" s="9" t="str">
        <f t="shared" si="7"/>
        <v>II</v>
      </c>
      <c r="C108" s="42">
        <f t="shared" si="8"/>
        <v>24790.713</v>
      </c>
      <c r="D108" s="8" t="str">
        <f t="shared" si="9"/>
        <v>vis</v>
      </c>
      <c r="E108" s="50">
        <f>VLOOKUP(C108,A!C$21:E$973,3,FALSE)</f>
        <v>-8038.444606387453</v>
      </c>
      <c r="F108" s="9" t="s">
        <v>67</v>
      </c>
      <c r="G108" s="8" t="str">
        <f t="shared" si="10"/>
        <v>24790.713</v>
      </c>
      <c r="H108" s="42">
        <f t="shared" si="11"/>
        <v>-8038.5</v>
      </c>
      <c r="I108" s="51" t="s">
        <v>295</v>
      </c>
      <c r="J108" s="52" t="s">
        <v>296</v>
      </c>
      <c r="K108" s="51">
        <v>-8038.5</v>
      </c>
      <c r="L108" s="51" t="s">
        <v>234</v>
      </c>
      <c r="M108" s="52" t="s">
        <v>73</v>
      </c>
      <c r="N108" s="52"/>
      <c r="O108" s="53" t="s">
        <v>74</v>
      </c>
      <c r="P108" s="53" t="s">
        <v>75</v>
      </c>
    </row>
    <row r="109" spans="1:16" ht="12.75" customHeight="1" thickBot="1">
      <c r="A109" s="42" t="str">
        <f t="shared" si="6"/>
        <v> VB 7.72 </v>
      </c>
      <c r="B109" s="9" t="str">
        <f t="shared" si="7"/>
        <v>II</v>
      </c>
      <c r="C109" s="42">
        <f t="shared" si="8"/>
        <v>24880.542000000001</v>
      </c>
      <c r="D109" s="8" t="str">
        <f t="shared" si="9"/>
        <v>vis</v>
      </c>
      <c r="E109" s="50">
        <f>VLOOKUP(C109,A!C$21:E$973,3,FALSE)</f>
        <v>-7996.508473452679</v>
      </c>
      <c r="F109" s="9" t="s">
        <v>67</v>
      </c>
      <c r="G109" s="8" t="str">
        <f t="shared" si="10"/>
        <v>24880.542</v>
      </c>
      <c r="H109" s="42">
        <f t="shared" si="11"/>
        <v>-7996.5</v>
      </c>
      <c r="I109" s="51" t="s">
        <v>297</v>
      </c>
      <c r="J109" s="52" t="s">
        <v>298</v>
      </c>
      <c r="K109" s="51">
        <v>-7996.5</v>
      </c>
      <c r="L109" s="51" t="s">
        <v>299</v>
      </c>
      <c r="M109" s="52" t="s">
        <v>73</v>
      </c>
      <c r="N109" s="52"/>
      <c r="O109" s="53" t="s">
        <v>74</v>
      </c>
      <c r="P109" s="53" t="s">
        <v>75</v>
      </c>
    </row>
    <row r="110" spans="1:16" ht="12.75" customHeight="1" thickBot="1">
      <c r="A110" s="42" t="str">
        <f t="shared" si="6"/>
        <v> VB 7.72 </v>
      </c>
      <c r="B110" s="9" t="str">
        <f t="shared" si="7"/>
        <v>I</v>
      </c>
      <c r="C110" s="42">
        <f t="shared" si="8"/>
        <v>25095.768</v>
      </c>
      <c r="D110" s="8" t="str">
        <f t="shared" si="9"/>
        <v>vis</v>
      </c>
      <c r="E110" s="50">
        <f>VLOOKUP(C110,A!C$21:E$973,3,FALSE)</f>
        <v>-7896.0314989008148</v>
      </c>
      <c r="F110" s="9" t="s">
        <v>67</v>
      </c>
      <c r="G110" s="8" t="str">
        <f t="shared" si="10"/>
        <v>25095.768</v>
      </c>
      <c r="H110" s="42">
        <f t="shared" si="11"/>
        <v>-7896</v>
      </c>
      <c r="I110" s="51" t="s">
        <v>300</v>
      </c>
      <c r="J110" s="52" t="s">
        <v>301</v>
      </c>
      <c r="K110" s="51">
        <v>-7896</v>
      </c>
      <c r="L110" s="51" t="s">
        <v>302</v>
      </c>
      <c r="M110" s="52" t="s">
        <v>73</v>
      </c>
      <c r="N110" s="52"/>
      <c r="O110" s="53" t="s">
        <v>74</v>
      </c>
      <c r="P110" s="53" t="s">
        <v>75</v>
      </c>
    </row>
    <row r="111" spans="1:16" ht="12.75" customHeight="1" thickBot="1">
      <c r="A111" s="42" t="str">
        <f t="shared" si="6"/>
        <v> VB 7.72 </v>
      </c>
      <c r="B111" s="9" t="str">
        <f t="shared" si="7"/>
        <v>I</v>
      </c>
      <c r="C111" s="42">
        <f t="shared" si="8"/>
        <v>25108.761999999999</v>
      </c>
      <c r="D111" s="8" t="str">
        <f t="shared" si="9"/>
        <v>vis</v>
      </c>
      <c r="E111" s="50">
        <f>VLOOKUP(C111,A!C$21:E$973,3,FALSE)</f>
        <v>-7889.9653274934253</v>
      </c>
      <c r="F111" s="9" t="s">
        <v>67</v>
      </c>
      <c r="G111" s="8" t="str">
        <f t="shared" si="10"/>
        <v>25108.762</v>
      </c>
      <c r="H111" s="42">
        <f t="shared" si="11"/>
        <v>-7890</v>
      </c>
      <c r="I111" s="51" t="s">
        <v>303</v>
      </c>
      <c r="J111" s="52" t="s">
        <v>304</v>
      </c>
      <c r="K111" s="51">
        <v>-7890</v>
      </c>
      <c r="L111" s="51" t="s">
        <v>177</v>
      </c>
      <c r="M111" s="52" t="s">
        <v>73</v>
      </c>
      <c r="N111" s="52"/>
      <c r="O111" s="53" t="s">
        <v>74</v>
      </c>
      <c r="P111" s="53" t="s">
        <v>75</v>
      </c>
    </row>
    <row r="112" spans="1:16" ht="12.75" customHeight="1" thickBot="1">
      <c r="A112" s="42" t="str">
        <f t="shared" si="6"/>
        <v> VB 7.72 </v>
      </c>
      <c r="B112" s="9" t="str">
        <f t="shared" si="7"/>
        <v>II</v>
      </c>
      <c r="C112" s="42">
        <f t="shared" si="8"/>
        <v>25152.671999999999</v>
      </c>
      <c r="D112" s="8" t="str">
        <f t="shared" si="9"/>
        <v>vis</v>
      </c>
      <c r="E112" s="50">
        <f>VLOOKUP(C112,A!C$21:E$973,3,FALSE)</f>
        <v>-7869.4662058604799</v>
      </c>
      <c r="F112" s="9" t="s">
        <v>67</v>
      </c>
      <c r="G112" s="8" t="str">
        <f t="shared" si="10"/>
        <v>25152.672</v>
      </c>
      <c r="H112" s="42">
        <f t="shared" si="11"/>
        <v>-7869.5</v>
      </c>
      <c r="I112" s="51" t="s">
        <v>305</v>
      </c>
      <c r="J112" s="52" t="s">
        <v>306</v>
      </c>
      <c r="K112" s="51">
        <v>-7869.5</v>
      </c>
      <c r="L112" s="51" t="s">
        <v>307</v>
      </c>
      <c r="M112" s="52" t="s">
        <v>73</v>
      </c>
      <c r="N112" s="52"/>
      <c r="O112" s="53" t="s">
        <v>74</v>
      </c>
      <c r="P112" s="53" t="s">
        <v>75</v>
      </c>
    </row>
    <row r="113" spans="1:16" ht="12.75" customHeight="1" thickBot="1">
      <c r="A113" s="42" t="str">
        <f t="shared" si="6"/>
        <v> VB 7.72 </v>
      </c>
      <c r="B113" s="9" t="str">
        <f t="shared" si="7"/>
        <v>II</v>
      </c>
      <c r="C113" s="42">
        <f t="shared" si="8"/>
        <v>25152.713</v>
      </c>
      <c r="D113" s="8" t="str">
        <f t="shared" si="9"/>
        <v>vis</v>
      </c>
      <c r="E113" s="50">
        <f>VLOOKUP(C113,A!C$21:E$973,3,FALSE)</f>
        <v>-7869.4470652549917</v>
      </c>
      <c r="F113" s="9" t="s">
        <v>67</v>
      </c>
      <c r="G113" s="8" t="str">
        <f t="shared" si="10"/>
        <v>25152.713</v>
      </c>
      <c r="H113" s="42">
        <f t="shared" si="11"/>
        <v>-7869.5</v>
      </c>
      <c r="I113" s="51" t="s">
        <v>308</v>
      </c>
      <c r="J113" s="52" t="s">
        <v>309</v>
      </c>
      <c r="K113" s="51">
        <v>-7869.5</v>
      </c>
      <c r="L113" s="51" t="s">
        <v>310</v>
      </c>
      <c r="M113" s="52" t="s">
        <v>73</v>
      </c>
      <c r="N113" s="52"/>
      <c r="O113" s="53" t="s">
        <v>74</v>
      </c>
      <c r="P113" s="53" t="s">
        <v>75</v>
      </c>
    </row>
    <row r="114" spans="1:16" ht="12.75" customHeight="1" thickBot="1">
      <c r="A114" s="42" t="str">
        <f t="shared" si="6"/>
        <v> VB 7.72 </v>
      </c>
      <c r="B114" s="9" t="str">
        <f t="shared" si="7"/>
        <v>II</v>
      </c>
      <c r="C114" s="42">
        <f t="shared" si="8"/>
        <v>25557.584999999999</v>
      </c>
      <c r="D114" s="8" t="str">
        <f t="shared" si="9"/>
        <v>vis</v>
      </c>
      <c r="E114" s="50">
        <f>VLOOKUP(C114,A!C$21:E$973,3,FALSE)</f>
        <v>-7680.4349865992417</v>
      </c>
      <c r="F114" s="9" t="s">
        <v>67</v>
      </c>
      <c r="G114" s="8" t="str">
        <f t="shared" si="10"/>
        <v>25557.585</v>
      </c>
      <c r="H114" s="42">
        <f t="shared" si="11"/>
        <v>-7680.5</v>
      </c>
      <c r="I114" s="51" t="s">
        <v>311</v>
      </c>
      <c r="J114" s="52" t="s">
        <v>312</v>
      </c>
      <c r="K114" s="51">
        <v>-7680.5</v>
      </c>
      <c r="L114" s="51" t="s">
        <v>144</v>
      </c>
      <c r="M114" s="52" t="s">
        <v>73</v>
      </c>
      <c r="N114" s="52"/>
      <c r="O114" s="53" t="s">
        <v>74</v>
      </c>
      <c r="P114" s="53" t="s">
        <v>75</v>
      </c>
    </row>
    <row r="115" spans="1:16" ht="12.75" customHeight="1" thickBot="1">
      <c r="A115" s="42" t="str">
        <f t="shared" si="6"/>
        <v> VB 7.72 </v>
      </c>
      <c r="B115" s="9" t="str">
        <f t="shared" si="7"/>
        <v>I</v>
      </c>
      <c r="C115" s="42">
        <f t="shared" si="8"/>
        <v>25633.542000000001</v>
      </c>
      <c r="D115" s="8" t="str">
        <f t="shared" si="9"/>
        <v>vis</v>
      </c>
      <c r="E115" s="50">
        <f>VLOOKUP(C115,A!C$21:E$973,3,FALSE)</f>
        <v>-7644.9749141357088</v>
      </c>
      <c r="F115" s="9" t="s">
        <v>67</v>
      </c>
      <c r="G115" s="8" t="str">
        <f t="shared" si="10"/>
        <v>25633.542</v>
      </c>
      <c r="H115" s="42">
        <f t="shared" si="11"/>
        <v>-7645</v>
      </c>
      <c r="I115" s="51" t="s">
        <v>313</v>
      </c>
      <c r="J115" s="52" t="s">
        <v>314</v>
      </c>
      <c r="K115" s="51">
        <v>-7645</v>
      </c>
      <c r="L115" s="51" t="s">
        <v>315</v>
      </c>
      <c r="M115" s="52" t="s">
        <v>73</v>
      </c>
      <c r="N115" s="52"/>
      <c r="O115" s="53" t="s">
        <v>74</v>
      </c>
      <c r="P115" s="53" t="s">
        <v>75</v>
      </c>
    </row>
    <row r="116" spans="1:16" ht="12.75" customHeight="1" thickBot="1">
      <c r="A116" s="42" t="str">
        <f t="shared" si="6"/>
        <v> VB 7.72 </v>
      </c>
      <c r="B116" s="9" t="str">
        <f t="shared" si="7"/>
        <v>II</v>
      </c>
      <c r="C116" s="42">
        <f t="shared" si="8"/>
        <v>25848.773000000001</v>
      </c>
      <c r="D116" s="8" t="str">
        <f t="shared" si="9"/>
        <v>vis</v>
      </c>
      <c r="E116" s="50">
        <f>VLOOKUP(C116,A!C$21:E$973,3,FALSE)</f>
        <v>-7544.4956053636633</v>
      </c>
      <c r="F116" s="9" t="s">
        <v>67</v>
      </c>
      <c r="G116" s="8" t="str">
        <f t="shared" si="10"/>
        <v>25848.773</v>
      </c>
      <c r="H116" s="42">
        <f t="shared" si="11"/>
        <v>-7544.5</v>
      </c>
      <c r="I116" s="51" t="s">
        <v>316</v>
      </c>
      <c r="J116" s="52" t="s">
        <v>317</v>
      </c>
      <c r="K116" s="51">
        <v>-7544.5</v>
      </c>
      <c r="L116" s="51" t="s">
        <v>318</v>
      </c>
      <c r="M116" s="52" t="s">
        <v>73</v>
      </c>
      <c r="N116" s="52"/>
      <c r="O116" s="53" t="s">
        <v>74</v>
      </c>
      <c r="P116" s="53" t="s">
        <v>75</v>
      </c>
    </row>
    <row r="117" spans="1:16" ht="12.75" customHeight="1" thickBot="1">
      <c r="A117" s="42" t="str">
        <f t="shared" si="6"/>
        <v> VB 7.72 </v>
      </c>
      <c r="B117" s="9" t="str">
        <f t="shared" si="7"/>
        <v>I</v>
      </c>
      <c r="C117" s="42">
        <f t="shared" si="8"/>
        <v>25892.608</v>
      </c>
      <c r="D117" s="8" t="str">
        <f t="shared" si="9"/>
        <v>vis</v>
      </c>
      <c r="E117" s="50">
        <f>VLOOKUP(C117,A!C$21:E$973,3,FALSE)</f>
        <v>-7524.0314970334384</v>
      </c>
      <c r="F117" s="9" t="s">
        <v>67</v>
      </c>
      <c r="G117" s="8" t="str">
        <f t="shared" si="10"/>
        <v>25892.608</v>
      </c>
      <c r="H117" s="42">
        <f t="shared" si="11"/>
        <v>-7524</v>
      </c>
      <c r="I117" s="51" t="s">
        <v>319</v>
      </c>
      <c r="J117" s="52" t="s">
        <v>320</v>
      </c>
      <c r="K117" s="51">
        <v>-7524</v>
      </c>
      <c r="L117" s="51" t="s">
        <v>302</v>
      </c>
      <c r="M117" s="52" t="s">
        <v>73</v>
      </c>
      <c r="N117" s="52"/>
      <c r="O117" s="53" t="s">
        <v>74</v>
      </c>
      <c r="P117" s="53" t="s">
        <v>75</v>
      </c>
    </row>
    <row r="118" spans="1:16" ht="12.75" customHeight="1" thickBot="1">
      <c r="A118" s="42" t="str">
        <f t="shared" si="6"/>
        <v> VB 7.72 </v>
      </c>
      <c r="B118" s="9" t="str">
        <f t="shared" si="7"/>
        <v>II</v>
      </c>
      <c r="C118" s="42">
        <f t="shared" si="8"/>
        <v>25921.636999999999</v>
      </c>
      <c r="D118" s="8" t="str">
        <f t="shared" si="9"/>
        <v>vis</v>
      </c>
      <c r="E118" s="50">
        <f>VLOOKUP(C118,A!C$21:E$973,3,FALSE)</f>
        <v>-7510.4794815043397</v>
      </c>
      <c r="F118" s="9" t="s">
        <v>67</v>
      </c>
      <c r="G118" s="8" t="str">
        <f t="shared" si="10"/>
        <v>25921.637</v>
      </c>
      <c r="H118" s="42">
        <f t="shared" si="11"/>
        <v>-7510.5</v>
      </c>
      <c r="I118" s="51" t="s">
        <v>321</v>
      </c>
      <c r="J118" s="52" t="s">
        <v>322</v>
      </c>
      <c r="K118" s="51">
        <v>-7510.5</v>
      </c>
      <c r="L118" s="51" t="s">
        <v>323</v>
      </c>
      <c r="M118" s="52" t="s">
        <v>73</v>
      </c>
      <c r="N118" s="52"/>
      <c r="O118" s="53" t="s">
        <v>74</v>
      </c>
      <c r="P118" s="53" t="s">
        <v>75</v>
      </c>
    </row>
    <row r="119" spans="1:16" ht="12.75" customHeight="1" thickBot="1">
      <c r="A119" s="42" t="str">
        <f t="shared" si="6"/>
        <v> VB 7.72 </v>
      </c>
      <c r="B119" s="9" t="str">
        <f t="shared" si="7"/>
        <v>I</v>
      </c>
      <c r="C119" s="42">
        <f t="shared" si="8"/>
        <v>26025.501</v>
      </c>
      <c r="D119" s="8" t="str">
        <f t="shared" si="9"/>
        <v>vis</v>
      </c>
      <c r="E119" s="50">
        <f>VLOOKUP(C119,A!C$21:E$973,3,FALSE)</f>
        <v>-7461.9911925204106</v>
      </c>
      <c r="F119" s="9" t="s">
        <v>67</v>
      </c>
      <c r="G119" s="8" t="str">
        <f t="shared" si="10"/>
        <v>26025.501</v>
      </c>
      <c r="H119" s="42">
        <f t="shared" si="11"/>
        <v>-7462</v>
      </c>
      <c r="I119" s="51" t="s">
        <v>324</v>
      </c>
      <c r="J119" s="52" t="s">
        <v>325</v>
      </c>
      <c r="K119" s="51">
        <v>-7462</v>
      </c>
      <c r="L119" s="51" t="s">
        <v>326</v>
      </c>
      <c r="M119" s="52" t="s">
        <v>73</v>
      </c>
      <c r="N119" s="52"/>
      <c r="O119" s="53" t="s">
        <v>74</v>
      </c>
      <c r="P119" s="53" t="s">
        <v>75</v>
      </c>
    </row>
    <row r="120" spans="1:16" ht="12.75" customHeight="1" thickBot="1">
      <c r="A120" s="42" t="str">
        <f t="shared" si="6"/>
        <v> KVB 22.2 </v>
      </c>
      <c r="B120" s="9" t="str">
        <f t="shared" si="7"/>
        <v>I</v>
      </c>
      <c r="C120" s="42">
        <f t="shared" si="8"/>
        <v>26160.457999999999</v>
      </c>
      <c r="D120" s="8" t="str">
        <f t="shared" si="9"/>
        <v>vis</v>
      </c>
      <c r="E120" s="50">
        <f>VLOOKUP(C120,A!C$21:E$973,3,FALSE)</f>
        <v>-7398.9873219165065</v>
      </c>
      <c r="F120" s="9" t="s">
        <v>67</v>
      </c>
      <c r="G120" s="8" t="str">
        <f t="shared" si="10"/>
        <v>26160.458</v>
      </c>
      <c r="H120" s="42">
        <f t="shared" si="11"/>
        <v>-7399</v>
      </c>
      <c r="I120" s="51" t="s">
        <v>327</v>
      </c>
      <c r="J120" s="52" t="s">
        <v>328</v>
      </c>
      <c r="K120" s="51">
        <v>-7399</v>
      </c>
      <c r="L120" s="51" t="s">
        <v>266</v>
      </c>
      <c r="M120" s="52" t="s">
        <v>73</v>
      </c>
      <c r="N120" s="52"/>
      <c r="O120" s="53" t="s">
        <v>74</v>
      </c>
      <c r="P120" s="53" t="s">
        <v>329</v>
      </c>
    </row>
    <row r="121" spans="1:16" ht="12.75" customHeight="1" thickBot="1">
      <c r="A121" s="42" t="str">
        <f t="shared" si="6"/>
        <v> VB 7.72 </v>
      </c>
      <c r="B121" s="9" t="str">
        <f t="shared" si="7"/>
        <v>II</v>
      </c>
      <c r="C121" s="42">
        <f t="shared" si="8"/>
        <v>26180.81</v>
      </c>
      <c r="D121" s="8" t="str">
        <f t="shared" si="9"/>
        <v>vis</v>
      </c>
      <c r="E121" s="50">
        <f>VLOOKUP(C121,A!C$21:E$973,3,FALSE)</f>
        <v>-7389.4861120901851</v>
      </c>
      <c r="F121" s="9" t="s">
        <v>67</v>
      </c>
      <c r="G121" s="8" t="str">
        <f t="shared" si="10"/>
        <v>26180.810</v>
      </c>
      <c r="H121" s="42">
        <f t="shared" si="11"/>
        <v>-7389.5</v>
      </c>
      <c r="I121" s="51" t="s">
        <v>330</v>
      </c>
      <c r="J121" s="52" t="s">
        <v>331</v>
      </c>
      <c r="K121" s="51">
        <v>-7389.5</v>
      </c>
      <c r="L121" s="51" t="s">
        <v>168</v>
      </c>
      <c r="M121" s="52" t="s">
        <v>73</v>
      </c>
      <c r="N121" s="52"/>
      <c r="O121" s="53" t="s">
        <v>74</v>
      </c>
      <c r="P121" s="53" t="s">
        <v>75</v>
      </c>
    </row>
    <row r="122" spans="1:16" ht="12.75" customHeight="1" thickBot="1">
      <c r="A122" s="42" t="str">
        <f t="shared" si="6"/>
        <v> KVB 22.2 </v>
      </c>
      <c r="B122" s="9" t="str">
        <f t="shared" si="7"/>
        <v>I</v>
      </c>
      <c r="C122" s="42">
        <f t="shared" si="8"/>
        <v>26295.41</v>
      </c>
      <c r="D122" s="8" t="str">
        <f t="shared" si="9"/>
        <v>vis</v>
      </c>
      <c r="E122" s="50">
        <f>VLOOKUP(C122,A!C$21:E$973,3,FALSE)</f>
        <v>-7335.9857855327828</v>
      </c>
      <c r="F122" s="9" t="s">
        <v>67</v>
      </c>
      <c r="G122" s="8" t="str">
        <f t="shared" si="10"/>
        <v>26295.410</v>
      </c>
      <c r="H122" s="42">
        <f t="shared" si="11"/>
        <v>-7336</v>
      </c>
      <c r="I122" s="51" t="s">
        <v>332</v>
      </c>
      <c r="J122" s="52" t="s">
        <v>333</v>
      </c>
      <c r="K122" s="51">
        <v>-7336</v>
      </c>
      <c r="L122" s="51" t="s">
        <v>168</v>
      </c>
      <c r="M122" s="52" t="s">
        <v>73</v>
      </c>
      <c r="N122" s="52"/>
      <c r="O122" s="53" t="s">
        <v>74</v>
      </c>
      <c r="P122" s="53" t="s">
        <v>329</v>
      </c>
    </row>
    <row r="123" spans="1:16" ht="12.75" customHeight="1" thickBot="1">
      <c r="A123" s="42" t="str">
        <f t="shared" si="6"/>
        <v> KVB 22.2 </v>
      </c>
      <c r="B123" s="9" t="str">
        <f t="shared" si="7"/>
        <v>I</v>
      </c>
      <c r="C123" s="42">
        <f t="shared" si="8"/>
        <v>26627.397000000001</v>
      </c>
      <c r="D123" s="8" t="str">
        <f t="shared" si="9"/>
        <v>vis</v>
      </c>
      <c r="E123" s="50">
        <f>VLOOKUP(C123,A!C$21:E$973,3,FALSE)</f>
        <v>-7180.9996344611181</v>
      </c>
      <c r="F123" s="9" t="s">
        <v>67</v>
      </c>
      <c r="G123" s="8" t="str">
        <f t="shared" si="10"/>
        <v>26627.397</v>
      </c>
      <c r="H123" s="42">
        <f t="shared" si="11"/>
        <v>-7181</v>
      </c>
      <c r="I123" s="51" t="s">
        <v>334</v>
      </c>
      <c r="J123" s="52" t="s">
        <v>335</v>
      </c>
      <c r="K123" s="51">
        <v>-7181</v>
      </c>
      <c r="L123" s="51" t="s">
        <v>336</v>
      </c>
      <c r="M123" s="52" t="s">
        <v>73</v>
      </c>
      <c r="N123" s="52"/>
      <c r="O123" s="53" t="s">
        <v>74</v>
      </c>
      <c r="P123" s="53" t="s">
        <v>329</v>
      </c>
    </row>
    <row r="124" spans="1:16" ht="12.75" customHeight="1" thickBot="1">
      <c r="A124" s="42" t="str">
        <f t="shared" si="6"/>
        <v> KVB 22.2 </v>
      </c>
      <c r="B124" s="9" t="str">
        <f t="shared" si="7"/>
        <v>I</v>
      </c>
      <c r="C124" s="42">
        <f t="shared" si="8"/>
        <v>26929.544999999998</v>
      </c>
      <c r="D124" s="8" t="str">
        <f t="shared" si="9"/>
        <v>vis</v>
      </c>
      <c r="E124" s="50">
        <f>VLOOKUP(C124,A!C$21:E$973,3,FALSE)</f>
        <v>-7039.9436425879403</v>
      </c>
      <c r="F124" s="9" t="s">
        <v>67</v>
      </c>
      <c r="G124" s="8" t="str">
        <f t="shared" si="10"/>
        <v>26929.545</v>
      </c>
      <c r="H124" s="42">
        <f t="shared" si="11"/>
        <v>-7040</v>
      </c>
      <c r="I124" s="51" t="s">
        <v>337</v>
      </c>
      <c r="J124" s="52" t="s">
        <v>338</v>
      </c>
      <c r="K124" s="51">
        <v>-7040</v>
      </c>
      <c r="L124" s="51" t="s">
        <v>339</v>
      </c>
      <c r="M124" s="52" t="s">
        <v>73</v>
      </c>
      <c r="N124" s="52"/>
      <c r="O124" s="53" t="s">
        <v>74</v>
      </c>
      <c r="P124" s="53" t="s">
        <v>329</v>
      </c>
    </row>
    <row r="125" spans="1:16" ht="12.75" customHeight="1" thickBot="1">
      <c r="A125" s="42" t="str">
        <f t="shared" si="6"/>
        <v> KVB 22.2 </v>
      </c>
      <c r="B125" s="9" t="str">
        <f t="shared" si="7"/>
        <v>I</v>
      </c>
      <c r="C125" s="42">
        <f t="shared" si="8"/>
        <v>26946.517</v>
      </c>
      <c r="D125" s="8" t="str">
        <f t="shared" si="9"/>
        <v>vis</v>
      </c>
      <c r="E125" s="50">
        <f>VLOOKUP(C125,A!C$21:E$973,3,FALSE)</f>
        <v>-7032.0203656042377</v>
      </c>
      <c r="F125" s="9" t="s">
        <v>67</v>
      </c>
      <c r="G125" s="8" t="str">
        <f t="shared" si="10"/>
        <v>26946.517</v>
      </c>
      <c r="H125" s="42">
        <f t="shared" si="11"/>
        <v>-7032</v>
      </c>
      <c r="I125" s="51" t="s">
        <v>340</v>
      </c>
      <c r="J125" s="52" t="s">
        <v>341</v>
      </c>
      <c r="K125" s="51">
        <v>-7032</v>
      </c>
      <c r="L125" s="51" t="s">
        <v>342</v>
      </c>
      <c r="M125" s="52" t="s">
        <v>73</v>
      </c>
      <c r="N125" s="52"/>
      <c r="O125" s="53" t="s">
        <v>74</v>
      </c>
      <c r="P125" s="53" t="s">
        <v>329</v>
      </c>
    </row>
    <row r="126" spans="1:16" ht="12.75" customHeight="1" thickBot="1">
      <c r="A126" s="42" t="str">
        <f t="shared" si="6"/>
        <v> KVB 22.2 </v>
      </c>
      <c r="B126" s="9" t="str">
        <f t="shared" si="7"/>
        <v>I</v>
      </c>
      <c r="C126" s="42">
        <f t="shared" si="8"/>
        <v>26987.294000000002</v>
      </c>
      <c r="D126" s="8" t="str">
        <f t="shared" si="9"/>
        <v>vis</v>
      </c>
      <c r="E126" s="50">
        <f>VLOOKUP(C126,A!C$21:E$973,3,FALSE)</f>
        <v>-7012.9838663369483</v>
      </c>
      <c r="F126" s="9" t="s">
        <v>67</v>
      </c>
      <c r="G126" s="8" t="str">
        <f t="shared" si="10"/>
        <v>26987.294</v>
      </c>
      <c r="H126" s="42">
        <f t="shared" si="11"/>
        <v>-7013</v>
      </c>
      <c r="I126" s="51" t="s">
        <v>343</v>
      </c>
      <c r="J126" s="52" t="s">
        <v>344</v>
      </c>
      <c r="K126" s="51">
        <v>-7013</v>
      </c>
      <c r="L126" s="51" t="s">
        <v>345</v>
      </c>
      <c r="M126" s="52" t="s">
        <v>73</v>
      </c>
      <c r="N126" s="52"/>
      <c r="O126" s="53" t="s">
        <v>74</v>
      </c>
      <c r="P126" s="53" t="s">
        <v>329</v>
      </c>
    </row>
    <row r="127" spans="1:16" ht="12.75" customHeight="1" thickBot="1">
      <c r="A127" s="42" t="str">
        <f t="shared" si="6"/>
        <v> KVB 22.2 </v>
      </c>
      <c r="B127" s="9" t="str">
        <f t="shared" si="7"/>
        <v>I</v>
      </c>
      <c r="C127" s="42">
        <f t="shared" si="8"/>
        <v>26987.351999999999</v>
      </c>
      <c r="D127" s="8" t="str">
        <f t="shared" si="9"/>
        <v>vis</v>
      </c>
      <c r="E127" s="50">
        <f>VLOOKUP(C127,A!C$21:E$973,3,FALSE)</f>
        <v>-7012.9567893828462</v>
      </c>
      <c r="F127" s="9" t="s">
        <v>67</v>
      </c>
      <c r="G127" s="8" t="str">
        <f t="shared" si="10"/>
        <v>26987.352</v>
      </c>
      <c r="H127" s="42">
        <f t="shared" si="11"/>
        <v>-7013</v>
      </c>
      <c r="I127" s="51" t="s">
        <v>346</v>
      </c>
      <c r="J127" s="52" t="s">
        <v>347</v>
      </c>
      <c r="K127" s="51">
        <v>-7013</v>
      </c>
      <c r="L127" s="51" t="s">
        <v>348</v>
      </c>
      <c r="M127" s="52" t="s">
        <v>73</v>
      </c>
      <c r="N127" s="52"/>
      <c r="O127" s="53" t="s">
        <v>74</v>
      </c>
      <c r="P127" s="53" t="s">
        <v>329</v>
      </c>
    </row>
    <row r="128" spans="1:16" ht="12.75" customHeight="1" thickBot="1">
      <c r="A128" s="42" t="str">
        <f t="shared" si="6"/>
        <v> KVB 22.2 </v>
      </c>
      <c r="B128" s="9" t="str">
        <f t="shared" si="7"/>
        <v>I</v>
      </c>
      <c r="C128" s="42">
        <f t="shared" si="8"/>
        <v>27004.366999999998</v>
      </c>
      <c r="D128" s="8" t="str">
        <f t="shared" si="9"/>
        <v>vis</v>
      </c>
      <c r="E128" s="50">
        <f>VLOOKUP(C128,A!C$21:E$973,3,FALSE)</f>
        <v>-7005.0134381055841</v>
      </c>
      <c r="F128" s="9" t="s">
        <v>67</v>
      </c>
      <c r="G128" s="8" t="str">
        <f t="shared" si="10"/>
        <v>27004.367</v>
      </c>
      <c r="H128" s="42">
        <f t="shared" si="11"/>
        <v>-7005</v>
      </c>
      <c r="I128" s="51" t="s">
        <v>349</v>
      </c>
      <c r="J128" s="52" t="s">
        <v>350</v>
      </c>
      <c r="K128" s="51">
        <v>-7005</v>
      </c>
      <c r="L128" s="51" t="s">
        <v>351</v>
      </c>
      <c r="M128" s="52" t="s">
        <v>73</v>
      </c>
      <c r="N128" s="52"/>
      <c r="O128" s="53" t="s">
        <v>74</v>
      </c>
      <c r="P128" s="53" t="s">
        <v>329</v>
      </c>
    </row>
    <row r="129" spans="1:16" ht="12.75" customHeight="1" thickBot="1">
      <c r="A129" s="42" t="str">
        <f t="shared" si="6"/>
        <v> VB 7.72 </v>
      </c>
      <c r="B129" s="9" t="str">
        <f t="shared" si="7"/>
        <v>II</v>
      </c>
      <c r="C129" s="42">
        <f t="shared" si="8"/>
        <v>27050.525000000001</v>
      </c>
      <c r="D129" s="8" t="str">
        <f t="shared" si="9"/>
        <v>vis</v>
      </c>
      <c r="E129" s="50">
        <f>VLOOKUP(C129,A!C$21:E$973,3,FALSE)</f>
        <v>-6983.4648510790848</v>
      </c>
      <c r="F129" s="9" t="s">
        <v>67</v>
      </c>
      <c r="G129" s="8" t="str">
        <f t="shared" si="10"/>
        <v>27050.525</v>
      </c>
      <c r="H129" s="42">
        <f t="shared" si="11"/>
        <v>-6983.5</v>
      </c>
      <c r="I129" s="51" t="s">
        <v>352</v>
      </c>
      <c r="J129" s="52" t="s">
        <v>353</v>
      </c>
      <c r="K129" s="51">
        <v>-6983.5</v>
      </c>
      <c r="L129" s="51" t="s">
        <v>294</v>
      </c>
      <c r="M129" s="52" t="s">
        <v>73</v>
      </c>
      <c r="N129" s="52"/>
      <c r="O129" s="53" t="s">
        <v>74</v>
      </c>
      <c r="P129" s="53" t="s">
        <v>75</v>
      </c>
    </row>
    <row r="130" spans="1:16" ht="12.75" customHeight="1" thickBot="1">
      <c r="A130" s="42" t="str">
        <f t="shared" si="6"/>
        <v> VB 7.72 </v>
      </c>
      <c r="B130" s="9" t="str">
        <f t="shared" si="7"/>
        <v>II</v>
      </c>
      <c r="C130" s="42">
        <f t="shared" si="8"/>
        <v>27080.51</v>
      </c>
      <c r="D130" s="8" t="str">
        <f t="shared" si="9"/>
        <v>vis</v>
      </c>
      <c r="E130" s="50">
        <f>VLOOKUP(C130,A!C$21:E$973,3,FALSE)</f>
        <v>-6969.466532651305</v>
      </c>
      <c r="F130" s="9" t="s">
        <v>67</v>
      </c>
      <c r="G130" s="8" t="str">
        <f t="shared" si="10"/>
        <v>27080.510</v>
      </c>
      <c r="H130" s="42">
        <f t="shared" si="11"/>
        <v>-6969.5</v>
      </c>
      <c r="I130" s="51" t="s">
        <v>354</v>
      </c>
      <c r="J130" s="52" t="s">
        <v>355</v>
      </c>
      <c r="K130" s="51">
        <v>-6969.5</v>
      </c>
      <c r="L130" s="51" t="s">
        <v>307</v>
      </c>
      <c r="M130" s="52" t="s">
        <v>73</v>
      </c>
      <c r="N130" s="52"/>
      <c r="O130" s="53" t="s">
        <v>74</v>
      </c>
      <c r="P130" s="53" t="s">
        <v>75</v>
      </c>
    </row>
    <row r="131" spans="1:16" ht="12.75" customHeight="1" thickBot="1">
      <c r="A131" s="42" t="str">
        <f t="shared" si="6"/>
        <v> VB 7.72 </v>
      </c>
      <c r="B131" s="9" t="str">
        <f t="shared" si="7"/>
        <v>I</v>
      </c>
      <c r="C131" s="42">
        <f t="shared" si="8"/>
        <v>27094.48</v>
      </c>
      <c r="D131" s="8" t="str">
        <f t="shared" si="9"/>
        <v>vis</v>
      </c>
      <c r="E131" s="50">
        <f>VLOOKUP(C131,A!C$21:E$973,3,FALSE)</f>
        <v>-6962.9447214645079</v>
      </c>
      <c r="F131" s="9" t="s">
        <v>67</v>
      </c>
      <c r="G131" s="8" t="str">
        <f t="shared" si="10"/>
        <v>27094.480</v>
      </c>
      <c r="H131" s="42">
        <f t="shared" si="11"/>
        <v>-6963</v>
      </c>
      <c r="I131" s="51" t="s">
        <v>356</v>
      </c>
      <c r="J131" s="52" t="s">
        <v>357</v>
      </c>
      <c r="K131" s="51">
        <v>-6963</v>
      </c>
      <c r="L131" s="51" t="s">
        <v>358</v>
      </c>
      <c r="M131" s="52" t="s">
        <v>73</v>
      </c>
      <c r="N131" s="52"/>
      <c r="O131" s="53" t="s">
        <v>74</v>
      </c>
      <c r="P131" s="53" t="s">
        <v>75</v>
      </c>
    </row>
    <row r="132" spans="1:16" ht="12.75" customHeight="1" thickBot="1">
      <c r="A132" s="42" t="str">
        <f t="shared" si="6"/>
        <v> PZ 12.78 </v>
      </c>
      <c r="B132" s="9" t="str">
        <f t="shared" si="7"/>
        <v>I</v>
      </c>
      <c r="C132" s="42">
        <f t="shared" si="8"/>
        <v>27396.41</v>
      </c>
      <c r="D132" s="8" t="str">
        <f t="shared" si="9"/>
        <v>vis</v>
      </c>
      <c r="E132" s="50">
        <f>VLOOKUP(C132,A!C$21:E$973,3,FALSE)</f>
        <v>-6821.9905015912373</v>
      </c>
      <c r="F132" s="9" t="s">
        <v>67</v>
      </c>
      <c r="G132" s="8" t="str">
        <f t="shared" si="10"/>
        <v>27396.41</v>
      </c>
      <c r="H132" s="42">
        <f t="shared" si="11"/>
        <v>-6822</v>
      </c>
      <c r="I132" s="51" t="s">
        <v>359</v>
      </c>
      <c r="J132" s="52" t="s">
        <v>360</v>
      </c>
      <c r="K132" s="51">
        <v>-6822</v>
      </c>
      <c r="L132" s="51" t="s">
        <v>361</v>
      </c>
      <c r="M132" s="52" t="s">
        <v>73</v>
      </c>
      <c r="N132" s="52"/>
      <c r="O132" s="53" t="s">
        <v>97</v>
      </c>
      <c r="P132" s="53" t="s">
        <v>98</v>
      </c>
    </row>
    <row r="133" spans="1:16" ht="12.75" customHeight="1" thickBot="1">
      <c r="A133" s="42" t="str">
        <f t="shared" si="6"/>
        <v> KVB 22.2 </v>
      </c>
      <c r="B133" s="9" t="str">
        <f t="shared" si="7"/>
        <v>I</v>
      </c>
      <c r="C133" s="42">
        <f t="shared" si="8"/>
        <v>27422.212</v>
      </c>
      <c r="D133" s="8" t="str">
        <f t="shared" si="9"/>
        <v>vis</v>
      </c>
      <c r="E133" s="50">
        <f>VLOOKUP(C133,A!C$21:E$973,3,FALSE)</f>
        <v>-6809.9449917672046</v>
      </c>
      <c r="F133" s="9" t="s">
        <v>67</v>
      </c>
      <c r="G133" s="8" t="str">
        <f t="shared" si="10"/>
        <v>27422.212</v>
      </c>
      <c r="H133" s="42">
        <f t="shared" si="11"/>
        <v>-6810</v>
      </c>
      <c r="I133" s="51" t="s">
        <v>362</v>
      </c>
      <c r="J133" s="52" t="s">
        <v>363</v>
      </c>
      <c r="K133" s="51">
        <v>-6810</v>
      </c>
      <c r="L133" s="51" t="s">
        <v>358</v>
      </c>
      <c r="M133" s="52" t="s">
        <v>73</v>
      </c>
      <c r="N133" s="52"/>
      <c r="O133" s="53" t="s">
        <v>74</v>
      </c>
      <c r="P133" s="53" t="s">
        <v>329</v>
      </c>
    </row>
    <row r="134" spans="1:16" ht="12.75" customHeight="1" thickBot="1">
      <c r="A134" s="42" t="str">
        <f t="shared" si="6"/>
        <v> VB 7.72 </v>
      </c>
      <c r="B134" s="9" t="str">
        <f t="shared" si="7"/>
        <v>I</v>
      </c>
      <c r="C134" s="42">
        <f t="shared" si="8"/>
        <v>27456.519</v>
      </c>
      <c r="D134" s="8" t="str">
        <f t="shared" si="9"/>
        <v>vis</v>
      </c>
      <c r="E134" s="50">
        <f>VLOOKUP(C134,A!C$21:E$973,3,FALSE)</f>
        <v>-6793.9289734146314</v>
      </c>
      <c r="F134" s="9" t="s">
        <v>67</v>
      </c>
      <c r="G134" s="8" t="str">
        <f t="shared" si="10"/>
        <v>27456.519</v>
      </c>
      <c r="H134" s="42">
        <f t="shared" si="11"/>
        <v>-6794</v>
      </c>
      <c r="I134" s="51" t="s">
        <v>364</v>
      </c>
      <c r="J134" s="52" t="s">
        <v>365</v>
      </c>
      <c r="K134" s="51">
        <v>-6794</v>
      </c>
      <c r="L134" s="51" t="s">
        <v>366</v>
      </c>
      <c r="M134" s="52" t="s">
        <v>73</v>
      </c>
      <c r="N134" s="52"/>
      <c r="O134" s="53" t="s">
        <v>74</v>
      </c>
      <c r="P134" s="53" t="s">
        <v>75</v>
      </c>
    </row>
    <row r="135" spans="1:16" ht="12.75" customHeight="1" thickBot="1">
      <c r="A135" s="42" t="str">
        <f t="shared" si="6"/>
        <v> VB 7.72 </v>
      </c>
      <c r="B135" s="9" t="str">
        <f t="shared" si="7"/>
        <v>I</v>
      </c>
      <c r="C135" s="42">
        <f t="shared" si="8"/>
        <v>27728.508000000002</v>
      </c>
      <c r="D135" s="8" t="str">
        <f t="shared" si="9"/>
        <v>vis</v>
      </c>
      <c r="E135" s="50">
        <f>VLOOKUP(C135,A!C$21:E$973,3,FALSE)</f>
        <v>-6666.952530831546</v>
      </c>
      <c r="F135" s="9" t="s">
        <v>67</v>
      </c>
      <c r="G135" s="8" t="str">
        <f t="shared" si="10"/>
        <v>27728.508</v>
      </c>
      <c r="H135" s="42">
        <f t="shared" si="11"/>
        <v>-6667</v>
      </c>
      <c r="I135" s="51" t="s">
        <v>367</v>
      </c>
      <c r="J135" s="52" t="s">
        <v>368</v>
      </c>
      <c r="K135" s="51">
        <v>-6667</v>
      </c>
      <c r="L135" s="51" t="s">
        <v>369</v>
      </c>
      <c r="M135" s="52" t="s">
        <v>73</v>
      </c>
      <c r="N135" s="52"/>
      <c r="O135" s="53" t="s">
        <v>74</v>
      </c>
      <c r="P135" s="53" t="s">
        <v>75</v>
      </c>
    </row>
    <row r="136" spans="1:16" ht="12.75" customHeight="1" thickBot="1">
      <c r="A136" s="42" t="str">
        <f t="shared" si="6"/>
        <v> PZ 12.78 </v>
      </c>
      <c r="B136" s="9" t="str">
        <f t="shared" si="7"/>
        <v>I</v>
      </c>
      <c r="C136" s="42">
        <f t="shared" si="8"/>
        <v>27784.16</v>
      </c>
      <c r="D136" s="8" t="str">
        <f t="shared" si="9"/>
        <v>vis</v>
      </c>
      <c r="E136" s="50">
        <f>VLOOKUP(C136,A!C$21:E$973,3,FALSE)</f>
        <v>-6640.97172652463</v>
      </c>
      <c r="F136" s="9" t="s">
        <v>67</v>
      </c>
      <c r="G136" s="8" t="str">
        <f t="shared" si="10"/>
        <v>27784.16</v>
      </c>
      <c r="H136" s="42">
        <f t="shared" si="11"/>
        <v>-6641</v>
      </c>
      <c r="I136" s="51" t="s">
        <v>370</v>
      </c>
      <c r="J136" s="52" t="s">
        <v>371</v>
      </c>
      <c r="K136" s="51">
        <v>-6641</v>
      </c>
      <c r="L136" s="51" t="s">
        <v>372</v>
      </c>
      <c r="M136" s="52" t="s">
        <v>73</v>
      </c>
      <c r="N136" s="52"/>
      <c r="O136" s="53" t="s">
        <v>97</v>
      </c>
      <c r="P136" s="53" t="s">
        <v>98</v>
      </c>
    </row>
    <row r="137" spans="1:16" ht="12.75" customHeight="1" thickBot="1">
      <c r="A137" s="42" t="str">
        <f t="shared" si="6"/>
        <v> KVB 22.2 </v>
      </c>
      <c r="B137" s="9" t="str">
        <f t="shared" si="7"/>
        <v>I</v>
      </c>
      <c r="C137" s="42">
        <f t="shared" si="8"/>
        <v>28045.379000000001</v>
      </c>
      <c r="D137" s="8" t="str">
        <f t="shared" si="9"/>
        <v>vis</v>
      </c>
      <c r="E137" s="50">
        <f>VLOOKUP(C137,A!C$21:E$973,3,FALSE)</f>
        <v>-6519.0231942122537</v>
      </c>
      <c r="F137" s="9" t="s">
        <v>67</v>
      </c>
      <c r="G137" s="8" t="str">
        <f t="shared" si="10"/>
        <v>28045.379</v>
      </c>
      <c r="H137" s="42">
        <f t="shared" si="11"/>
        <v>-6519</v>
      </c>
      <c r="I137" s="51" t="s">
        <v>373</v>
      </c>
      <c r="J137" s="52" t="s">
        <v>374</v>
      </c>
      <c r="K137" s="51">
        <v>-6519</v>
      </c>
      <c r="L137" s="51" t="s">
        <v>375</v>
      </c>
      <c r="M137" s="52" t="s">
        <v>73</v>
      </c>
      <c r="N137" s="52"/>
      <c r="O137" s="53" t="s">
        <v>74</v>
      </c>
      <c r="P137" s="53" t="s">
        <v>329</v>
      </c>
    </row>
    <row r="138" spans="1:16" ht="12.75" customHeight="1" thickBot="1">
      <c r="A138" s="42" t="str">
        <f t="shared" si="6"/>
        <v> PZ 12.78 </v>
      </c>
      <c r="B138" s="9" t="str">
        <f t="shared" si="7"/>
        <v>I</v>
      </c>
      <c r="C138" s="42">
        <f t="shared" si="8"/>
        <v>28045.45</v>
      </c>
      <c r="D138" s="8" t="str">
        <f t="shared" si="9"/>
        <v>vis</v>
      </c>
      <c r="E138" s="50">
        <f>VLOOKUP(C138,A!C$21:E$973,3,FALSE)</f>
        <v>-6518.9900482856774</v>
      </c>
      <c r="F138" s="9" t="s">
        <v>67</v>
      </c>
      <c r="G138" s="8" t="str">
        <f t="shared" si="10"/>
        <v>28045.45</v>
      </c>
      <c r="H138" s="42">
        <f t="shared" si="11"/>
        <v>-6519</v>
      </c>
      <c r="I138" s="51" t="s">
        <v>376</v>
      </c>
      <c r="J138" s="52" t="s">
        <v>377</v>
      </c>
      <c r="K138" s="51">
        <v>-6519</v>
      </c>
      <c r="L138" s="51" t="s">
        <v>361</v>
      </c>
      <c r="M138" s="52" t="s">
        <v>73</v>
      </c>
      <c r="N138" s="52"/>
      <c r="O138" s="53" t="s">
        <v>97</v>
      </c>
      <c r="P138" s="53" t="s">
        <v>98</v>
      </c>
    </row>
    <row r="139" spans="1:16" ht="12.75" customHeight="1" thickBot="1">
      <c r="A139" s="42" t="str">
        <f t="shared" ref="A139:A202" si="12">P139</f>
        <v> VB 7.72 </v>
      </c>
      <c r="B139" s="9" t="str">
        <f t="shared" ref="B139:B202" si="13">IF(H139=INT(H139),"I","II")</f>
        <v>I</v>
      </c>
      <c r="C139" s="42">
        <f t="shared" ref="C139:C202" si="14">1*G139</f>
        <v>28381.802</v>
      </c>
      <c r="D139" s="8" t="str">
        <f t="shared" ref="D139:D202" si="15">VLOOKUP(F139,I$1:J$5,2,FALSE)</f>
        <v>vis</v>
      </c>
      <c r="E139" s="50">
        <f>VLOOKUP(C139,A!C$21:E$973,3,FALSE)</f>
        <v>-6361.9661229956628</v>
      </c>
      <c r="F139" s="9" t="s">
        <v>67</v>
      </c>
      <c r="G139" s="8" t="str">
        <f t="shared" ref="G139:G202" si="16">MID(I139,3,LEN(I139)-3)</f>
        <v>28381.802</v>
      </c>
      <c r="H139" s="42">
        <f t="shared" ref="H139:H202" si="17">1*K139</f>
        <v>-6362</v>
      </c>
      <c r="I139" s="51" t="s">
        <v>378</v>
      </c>
      <c r="J139" s="52" t="s">
        <v>379</v>
      </c>
      <c r="K139" s="51">
        <v>-6362</v>
      </c>
      <c r="L139" s="51" t="s">
        <v>380</v>
      </c>
      <c r="M139" s="52" t="s">
        <v>73</v>
      </c>
      <c r="N139" s="52"/>
      <c r="O139" s="53" t="s">
        <v>74</v>
      </c>
      <c r="P139" s="53" t="s">
        <v>75</v>
      </c>
    </row>
    <row r="140" spans="1:16" ht="12.75" customHeight="1" thickBot="1">
      <c r="A140" s="42" t="str">
        <f t="shared" si="12"/>
        <v> KVB 22.2 </v>
      </c>
      <c r="B140" s="9" t="str">
        <f t="shared" si="13"/>
        <v>I</v>
      </c>
      <c r="C140" s="42">
        <f t="shared" si="14"/>
        <v>28422.544999999998</v>
      </c>
      <c r="D140" s="8" t="str">
        <f t="shared" si="15"/>
        <v>vis</v>
      </c>
      <c r="E140" s="50">
        <f>VLOOKUP(C140,A!C$21:E$973,3,FALSE)</f>
        <v>-6342.9454964256083</v>
      </c>
      <c r="F140" s="9" t="s">
        <v>67</v>
      </c>
      <c r="G140" s="8" t="str">
        <f t="shared" si="16"/>
        <v>28422.545</v>
      </c>
      <c r="H140" s="42">
        <f t="shared" si="17"/>
        <v>-6343</v>
      </c>
      <c r="I140" s="51" t="s">
        <v>381</v>
      </c>
      <c r="J140" s="52" t="s">
        <v>382</v>
      </c>
      <c r="K140" s="51">
        <v>-6343</v>
      </c>
      <c r="L140" s="51" t="s">
        <v>383</v>
      </c>
      <c r="M140" s="52" t="s">
        <v>73</v>
      </c>
      <c r="N140" s="52"/>
      <c r="O140" s="53" t="s">
        <v>74</v>
      </c>
      <c r="P140" s="53" t="s">
        <v>329</v>
      </c>
    </row>
    <row r="141" spans="1:16" ht="12.75" customHeight="1" thickBot="1">
      <c r="A141" s="42" t="str">
        <f t="shared" si="12"/>
        <v> KVB 22.2 </v>
      </c>
      <c r="B141" s="9" t="str">
        <f t="shared" si="13"/>
        <v>I</v>
      </c>
      <c r="C141" s="42">
        <f t="shared" si="14"/>
        <v>28422.566999999999</v>
      </c>
      <c r="D141" s="8" t="str">
        <f t="shared" si="15"/>
        <v>vis</v>
      </c>
      <c r="E141" s="50">
        <f>VLOOKUP(C141,A!C$21:E$973,3,FALSE)</f>
        <v>-6342.9352258568106</v>
      </c>
      <c r="F141" s="9" t="s">
        <v>67</v>
      </c>
      <c r="G141" s="8" t="str">
        <f t="shared" si="16"/>
        <v>28422.567</v>
      </c>
      <c r="H141" s="42">
        <f t="shared" si="17"/>
        <v>-6343</v>
      </c>
      <c r="I141" s="51" t="s">
        <v>384</v>
      </c>
      <c r="J141" s="52" t="s">
        <v>385</v>
      </c>
      <c r="K141" s="51">
        <v>-6343</v>
      </c>
      <c r="L141" s="51" t="s">
        <v>144</v>
      </c>
      <c r="M141" s="52" t="s">
        <v>73</v>
      </c>
      <c r="N141" s="52"/>
      <c r="O141" s="53" t="s">
        <v>74</v>
      </c>
      <c r="P141" s="53" t="s">
        <v>329</v>
      </c>
    </row>
    <row r="142" spans="1:16" ht="12.75" customHeight="1" thickBot="1">
      <c r="A142" s="42" t="str">
        <f t="shared" si="12"/>
        <v> PZ 12.78 </v>
      </c>
      <c r="B142" s="9" t="str">
        <f t="shared" si="13"/>
        <v>I</v>
      </c>
      <c r="C142" s="42">
        <f t="shared" si="14"/>
        <v>28722.34</v>
      </c>
      <c r="D142" s="8" t="str">
        <f t="shared" si="15"/>
        <v>vis</v>
      </c>
      <c r="E142" s="50">
        <f>VLOOKUP(C142,A!C$21:E$973,3,FALSE)</f>
        <v>-6202.9879885697901</v>
      </c>
      <c r="F142" s="9" t="s">
        <v>67</v>
      </c>
      <c r="G142" s="8" t="str">
        <f t="shared" si="16"/>
        <v>28722.34</v>
      </c>
      <c r="H142" s="42">
        <f t="shared" si="17"/>
        <v>-6203</v>
      </c>
      <c r="I142" s="51" t="s">
        <v>386</v>
      </c>
      <c r="J142" s="52" t="s">
        <v>387</v>
      </c>
      <c r="K142" s="51">
        <v>-6203</v>
      </c>
      <c r="L142" s="51" t="s">
        <v>388</v>
      </c>
      <c r="M142" s="52" t="s">
        <v>73</v>
      </c>
      <c r="N142" s="52"/>
      <c r="O142" s="53" t="s">
        <v>97</v>
      </c>
      <c r="P142" s="53" t="s">
        <v>98</v>
      </c>
    </row>
    <row r="143" spans="1:16" ht="12.75" customHeight="1" thickBot="1">
      <c r="A143" s="42" t="str">
        <f t="shared" si="12"/>
        <v> PZ 12.78 </v>
      </c>
      <c r="B143" s="9" t="str">
        <f t="shared" si="13"/>
        <v>I</v>
      </c>
      <c r="C143" s="42">
        <f t="shared" si="14"/>
        <v>28750.2</v>
      </c>
      <c r="D143" s="8" t="str">
        <f t="shared" si="15"/>
        <v>vis</v>
      </c>
      <c r="E143" s="50">
        <f>VLOOKUP(C143,A!C$21:E$973,3,FALSE)</f>
        <v>-6189.9817137190976</v>
      </c>
      <c r="F143" s="9" t="s">
        <v>67</v>
      </c>
      <c r="G143" s="8" t="str">
        <f t="shared" si="16"/>
        <v>28750.20</v>
      </c>
      <c r="H143" s="42">
        <f t="shared" si="17"/>
        <v>-6190</v>
      </c>
      <c r="I143" s="51" t="s">
        <v>389</v>
      </c>
      <c r="J143" s="52" t="s">
        <v>390</v>
      </c>
      <c r="K143" s="51">
        <v>-6190</v>
      </c>
      <c r="L143" s="51" t="s">
        <v>391</v>
      </c>
      <c r="M143" s="52" t="s">
        <v>73</v>
      </c>
      <c r="N143" s="52"/>
      <c r="O143" s="53" t="s">
        <v>97</v>
      </c>
      <c r="P143" s="53" t="s">
        <v>98</v>
      </c>
    </row>
    <row r="144" spans="1:16" ht="12.75" customHeight="1" thickBot="1">
      <c r="A144" s="42" t="str">
        <f t="shared" si="12"/>
        <v> PZ 12.78 </v>
      </c>
      <c r="B144" s="9" t="str">
        <f t="shared" si="13"/>
        <v>II</v>
      </c>
      <c r="C144" s="42">
        <f t="shared" si="14"/>
        <v>28751.25</v>
      </c>
      <c r="D144" s="8" t="str">
        <f t="shared" si="15"/>
        <v>vis</v>
      </c>
      <c r="E144" s="50">
        <f>VLOOKUP(C144,A!C$21:E$973,3,FALSE)</f>
        <v>-6189.4915274810064</v>
      </c>
      <c r="F144" s="9" t="s">
        <v>67</v>
      </c>
      <c r="G144" s="8" t="str">
        <f t="shared" si="16"/>
        <v>28751.25</v>
      </c>
      <c r="H144" s="42">
        <f t="shared" si="17"/>
        <v>-6189.5</v>
      </c>
      <c r="I144" s="51" t="s">
        <v>392</v>
      </c>
      <c r="J144" s="52" t="s">
        <v>393</v>
      </c>
      <c r="K144" s="51">
        <v>-6189.5</v>
      </c>
      <c r="L144" s="51" t="s">
        <v>361</v>
      </c>
      <c r="M144" s="52" t="s">
        <v>73</v>
      </c>
      <c r="N144" s="52"/>
      <c r="O144" s="53" t="s">
        <v>97</v>
      </c>
      <c r="P144" s="53" t="s">
        <v>98</v>
      </c>
    </row>
    <row r="145" spans="1:16" ht="12.75" customHeight="1" thickBot="1">
      <c r="A145" s="42" t="str">
        <f t="shared" si="12"/>
        <v> PZ 12.78 </v>
      </c>
      <c r="B145" s="9" t="str">
        <f t="shared" si="13"/>
        <v>I</v>
      </c>
      <c r="C145" s="42">
        <f t="shared" si="14"/>
        <v>28752.32</v>
      </c>
      <c r="D145" s="8" t="str">
        <f t="shared" si="15"/>
        <v>vis</v>
      </c>
      <c r="E145" s="50">
        <f>VLOOKUP(C145,A!C$21:E$973,3,FALSE)</f>
        <v>-6188.9920043621896</v>
      </c>
      <c r="F145" s="9" t="s">
        <v>67</v>
      </c>
      <c r="G145" s="8" t="str">
        <f t="shared" si="16"/>
        <v>28752.32</v>
      </c>
      <c r="H145" s="42">
        <f t="shared" si="17"/>
        <v>-6189</v>
      </c>
      <c r="I145" s="51" t="s">
        <v>394</v>
      </c>
      <c r="J145" s="52" t="s">
        <v>395</v>
      </c>
      <c r="K145" s="51">
        <v>-6189</v>
      </c>
      <c r="L145" s="51" t="s">
        <v>361</v>
      </c>
      <c r="M145" s="52" t="s">
        <v>73</v>
      </c>
      <c r="N145" s="52"/>
      <c r="O145" s="53" t="s">
        <v>97</v>
      </c>
      <c r="P145" s="53" t="s">
        <v>98</v>
      </c>
    </row>
    <row r="146" spans="1:16" ht="12.75" customHeight="1" thickBot="1">
      <c r="A146" s="42" t="str">
        <f t="shared" si="12"/>
        <v> PZ 12.78 </v>
      </c>
      <c r="B146" s="9" t="str">
        <f t="shared" si="13"/>
        <v>I</v>
      </c>
      <c r="C146" s="42">
        <f t="shared" si="14"/>
        <v>28754.43</v>
      </c>
      <c r="D146" s="8" t="str">
        <f t="shared" si="15"/>
        <v>vis</v>
      </c>
      <c r="E146" s="50">
        <f>VLOOKUP(C146,A!C$21:E$973,3,FALSE)</f>
        <v>-6188.006963445644</v>
      </c>
      <c r="F146" s="9" t="s">
        <v>67</v>
      </c>
      <c r="G146" s="8" t="str">
        <f t="shared" si="16"/>
        <v>28754.43</v>
      </c>
      <c r="H146" s="42">
        <f t="shared" si="17"/>
        <v>-6188</v>
      </c>
      <c r="I146" s="51" t="s">
        <v>396</v>
      </c>
      <c r="J146" s="52" t="s">
        <v>397</v>
      </c>
      <c r="K146" s="51">
        <v>-6188</v>
      </c>
      <c r="L146" s="51" t="s">
        <v>398</v>
      </c>
      <c r="M146" s="52" t="s">
        <v>73</v>
      </c>
      <c r="N146" s="52"/>
      <c r="O146" s="53" t="s">
        <v>97</v>
      </c>
      <c r="P146" s="53" t="s">
        <v>98</v>
      </c>
    </row>
    <row r="147" spans="1:16" ht="12.75" customHeight="1" thickBot="1">
      <c r="A147" s="42" t="str">
        <f t="shared" si="12"/>
        <v> PZ 12.78 </v>
      </c>
      <c r="B147" s="9" t="str">
        <f t="shared" si="13"/>
        <v>II</v>
      </c>
      <c r="C147" s="42">
        <f t="shared" si="14"/>
        <v>28755.47</v>
      </c>
      <c r="D147" s="8" t="str">
        <f t="shared" si="15"/>
        <v>vis</v>
      </c>
      <c r="E147" s="50">
        <f>VLOOKUP(C147,A!C$21:E$973,3,FALSE)</f>
        <v>-6187.5214456479152</v>
      </c>
      <c r="F147" s="9" t="s">
        <v>67</v>
      </c>
      <c r="G147" s="8" t="str">
        <f t="shared" si="16"/>
        <v>28755.47</v>
      </c>
      <c r="H147" s="42">
        <f t="shared" si="17"/>
        <v>-6187.5</v>
      </c>
      <c r="I147" s="51" t="s">
        <v>399</v>
      </c>
      <c r="J147" s="52" t="s">
        <v>400</v>
      </c>
      <c r="K147" s="51">
        <v>-6187.5</v>
      </c>
      <c r="L147" s="51" t="s">
        <v>401</v>
      </c>
      <c r="M147" s="52" t="s">
        <v>73</v>
      </c>
      <c r="N147" s="52"/>
      <c r="O147" s="53" t="s">
        <v>97</v>
      </c>
      <c r="P147" s="53" t="s">
        <v>98</v>
      </c>
    </row>
    <row r="148" spans="1:16" ht="12.75" customHeight="1" thickBot="1">
      <c r="A148" s="42" t="str">
        <f t="shared" si="12"/>
        <v> VB 7.72 </v>
      </c>
      <c r="B148" s="9" t="str">
        <f t="shared" si="13"/>
        <v>II</v>
      </c>
      <c r="C148" s="42">
        <f t="shared" si="14"/>
        <v>28759.788</v>
      </c>
      <c r="D148" s="8" t="str">
        <f t="shared" si="15"/>
        <v>vis</v>
      </c>
      <c r="E148" s="50">
        <f>VLOOKUP(C148,A!C$21:E$973,3,FALSE)</f>
        <v>-6185.5056130992689</v>
      </c>
      <c r="F148" s="9" t="s">
        <v>67</v>
      </c>
      <c r="G148" s="8" t="str">
        <f t="shared" si="16"/>
        <v>28759.788</v>
      </c>
      <c r="H148" s="42">
        <f t="shared" si="17"/>
        <v>-6185.5</v>
      </c>
      <c r="I148" s="51" t="s">
        <v>402</v>
      </c>
      <c r="J148" s="52" t="s">
        <v>403</v>
      </c>
      <c r="K148" s="51">
        <v>-6185.5</v>
      </c>
      <c r="L148" s="51" t="s">
        <v>404</v>
      </c>
      <c r="M148" s="52" t="s">
        <v>73</v>
      </c>
      <c r="N148" s="52"/>
      <c r="O148" s="53" t="s">
        <v>74</v>
      </c>
      <c r="P148" s="53" t="s">
        <v>75</v>
      </c>
    </row>
    <row r="149" spans="1:16" ht="12.75" customHeight="1" thickBot="1">
      <c r="A149" s="42" t="str">
        <f t="shared" si="12"/>
        <v> KVB 22.2 </v>
      </c>
      <c r="B149" s="9" t="str">
        <f t="shared" si="13"/>
        <v>I</v>
      </c>
      <c r="C149" s="42">
        <f t="shared" si="14"/>
        <v>28784.44</v>
      </c>
      <c r="D149" s="8" t="str">
        <f t="shared" si="15"/>
        <v>vis</v>
      </c>
      <c r="E149" s="50">
        <f>VLOOKUP(C149,A!C$21:E$973,3,FALSE)</f>
        <v>-6173.9969739169564</v>
      </c>
      <c r="F149" s="9" t="s">
        <v>67</v>
      </c>
      <c r="G149" s="8" t="str">
        <f t="shared" si="16"/>
        <v>28784.440</v>
      </c>
      <c r="H149" s="42">
        <f t="shared" si="17"/>
        <v>-6174</v>
      </c>
      <c r="I149" s="51" t="s">
        <v>405</v>
      </c>
      <c r="J149" s="52" t="s">
        <v>406</v>
      </c>
      <c r="K149" s="51">
        <v>-6174</v>
      </c>
      <c r="L149" s="51" t="s">
        <v>407</v>
      </c>
      <c r="M149" s="52" t="s">
        <v>73</v>
      </c>
      <c r="N149" s="52"/>
      <c r="O149" s="53" t="s">
        <v>74</v>
      </c>
      <c r="P149" s="53" t="s">
        <v>329</v>
      </c>
    </row>
    <row r="150" spans="1:16" ht="12.75" customHeight="1" thickBot="1">
      <c r="A150" s="42" t="str">
        <f t="shared" si="12"/>
        <v> VB 7.72 </v>
      </c>
      <c r="B150" s="9" t="str">
        <f t="shared" si="13"/>
        <v>I</v>
      </c>
      <c r="C150" s="42">
        <f t="shared" si="14"/>
        <v>28891.538</v>
      </c>
      <c r="D150" s="8" t="str">
        <f t="shared" si="15"/>
        <v>vis</v>
      </c>
      <c r="E150" s="50">
        <f>VLOOKUP(C150,A!C$21:E$973,3,FALSE)</f>
        <v>-6123.9989113197062</v>
      </c>
      <c r="F150" s="9" t="s">
        <v>67</v>
      </c>
      <c r="G150" s="8" t="str">
        <f t="shared" si="16"/>
        <v>28891.538</v>
      </c>
      <c r="H150" s="42">
        <f t="shared" si="17"/>
        <v>-6124</v>
      </c>
      <c r="I150" s="51" t="s">
        <v>408</v>
      </c>
      <c r="J150" s="52" t="s">
        <v>409</v>
      </c>
      <c r="K150" s="51">
        <v>-6124</v>
      </c>
      <c r="L150" s="51" t="s">
        <v>410</v>
      </c>
      <c r="M150" s="52" t="s">
        <v>73</v>
      </c>
      <c r="N150" s="52"/>
      <c r="O150" s="53" t="s">
        <v>74</v>
      </c>
      <c r="P150" s="53" t="s">
        <v>75</v>
      </c>
    </row>
    <row r="151" spans="1:16" ht="12.75" customHeight="1" thickBot="1">
      <c r="A151" s="42" t="str">
        <f t="shared" si="12"/>
        <v> VB 7.72 </v>
      </c>
      <c r="B151" s="9" t="str">
        <f t="shared" si="13"/>
        <v>I</v>
      </c>
      <c r="C151" s="42">
        <f t="shared" si="14"/>
        <v>28904.492999999999</v>
      </c>
      <c r="D151" s="8" t="str">
        <f t="shared" si="15"/>
        <v>vis</v>
      </c>
      <c r="E151" s="50">
        <f>VLOOKUP(C151,A!C$21:E$973,3,FALSE)</f>
        <v>-6117.9509468297319</v>
      </c>
      <c r="F151" s="9" t="s">
        <v>67</v>
      </c>
      <c r="G151" s="8" t="str">
        <f t="shared" si="16"/>
        <v>28904.493</v>
      </c>
      <c r="H151" s="42">
        <f t="shared" si="17"/>
        <v>-6118</v>
      </c>
      <c r="I151" s="51" t="s">
        <v>411</v>
      </c>
      <c r="J151" s="52" t="s">
        <v>412</v>
      </c>
      <c r="K151" s="51">
        <v>-6118</v>
      </c>
      <c r="L151" s="51" t="s">
        <v>150</v>
      </c>
      <c r="M151" s="52" t="s">
        <v>73</v>
      </c>
      <c r="N151" s="52"/>
      <c r="O151" s="53" t="s">
        <v>74</v>
      </c>
      <c r="P151" s="53" t="s">
        <v>75</v>
      </c>
    </row>
    <row r="152" spans="1:16" ht="12.75" customHeight="1" thickBot="1">
      <c r="A152" s="42" t="str">
        <f t="shared" si="12"/>
        <v> KVB 22.2 </v>
      </c>
      <c r="B152" s="9" t="str">
        <f t="shared" si="13"/>
        <v>I</v>
      </c>
      <c r="C152" s="42">
        <f t="shared" si="14"/>
        <v>29116.513999999999</v>
      </c>
      <c r="D152" s="8" t="str">
        <f t="shared" si="15"/>
        <v>vis</v>
      </c>
      <c r="E152" s="50">
        <f>VLOOKUP(C152,A!C$21:E$973,3,FALSE)</f>
        <v>-6018.9702074141369</v>
      </c>
      <c r="F152" s="9" t="s">
        <v>67</v>
      </c>
      <c r="G152" s="8" t="str">
        <f t="shared" si="16"/>
        <v>29116.514</v>
      </c>
      <c r="H152" s="42">
        <f t="shared" si="17"/>
        <v>-6019</v>
      </c>
      <c r="I152" s="51" t="s">
        <v>413</v>
      </c>
      <c r="J152" s="52" t="s">
        <v>414</v>
      </c>
      <c r="K152" s="51">
        <v>-6019</v>
      </c>
      <c r="L152" s="51" t="s">
        <v>250</v>
      </c>
      <c r="M152" s="52" t="s">
        <v>73</v>
      </c>
      <c r="N152" s="52"/>
      <c r="O152" s="53" t="s">
        <v>74</v>
      </c>
      <c r="P152" s="53" t="s">
        <v>329</v>
      </c>
    </row>
    <row r="153" spans="1:16" ht="12.75" customHeight="1" thickBot="1">
      <c r="A153" s="42" t="str">
        <f t="shared" si="12"/>
        <v> PZ 12.78 </v>
      </c>
      <c r="B153" s="9" t="str">
        <f t="shared" si="13"/>
        <v>I</v>
      </c>
      <c r="C153" s="42">
        <f t="shared" si="14"/>
        <v>29131.41</v>
      </c>
      <c r="D153" s="8" t="str">
        <f t="shared" si="15"/>
        <v>vis</v>
      </c>
      <c r="E153" s="50">
        <f>VLOOKUP(C153,A!C$21:E$973,3,FALSE)</f>
        <v>-6012.0160986497467</v>
      </c>
      <c r="F153" s="9" t="s">
        <v>67</v>
      </c>
      <c r="G153" s="8" t="str">
        <f t="shared" si="16"/>
        <v>29131.41</v>
      </c>
      <c r="H153" s="42">
        <f t="shared" si="17"/>
        <v>-6012</v>
      </c>
      <c r="I153" s="51" t="s">
        <v>415</v>
      </c>
      <c r="J153" s="52" t="s">
        <v>416</v>
      </c>
      <c r="K153" s="51">
        <v>-6012</v>
      </c>
      <c r="L153" s="51" t="s">
        <v>417</v>
      </c>
      <c r="M153" s="52" t="s">
        <v>73</v>
      </c>
      <c r="N153" s="52"/>
      <c r="O153" s="53" t="s">
        <v>97</v>
      </c>
      <c r="P153" s="53" t="s">
        <v>98</v>
      </c>
    </row>
    <row r="154" spans="1:16" ht="12.75" customHeight="1" thickBot="1">
      <c r="A154" s="42" t="str">
        <f t="shared" si="12"/>
        <v> PZ 12.79 </v>
      </c>
      <c r="B154" s="9" t="str">
        <f t="shared" si="13"/>
        <v>I</v>
      </c>
      <c r="C154" s="42">
        <f t="shared" si="14"/>
        <v>29146.454000000002</v>
      </c>
      <c r="D154" s="8" t="str">
        <f t="shared" si="15"/>
        <v>vis</v>
      </c>
      <c r="E154" s="50">
        <f>VLOOKUP(C154,A!C$21:E$973,3,FALSE)</f>
        <v>-6004.9928969679868</v>
      </c>
      <c r="F154" s="9" t="s">
        <v>67</v>
      </c>
      <c r="G154" s="8" t="str">
        <f t="shared" si="16"/>
        <v>29146.454</v>
      </c>
      <c r="H154" s="42">
        <f t="shared" si="17"/>
        <v>-6005</v>
      </c>
      <c r="I154" s="51" t="s">
        <v>418</v>
      </c>
      <c r="J154" s="52" t="s">
        <v>419</v>
      </c>
      <c r="K154" s="51">
        <v>-6005</v>
      </c>
      <c r="L154" s="51" t="s">
        <v>420</v>
      </c>
      <c r="M154" s="52" t="s">
        <v>69</v>
      </c>
      <c r="N154" s="52"/>
      <c r="O154" s="53" t="s">
        <v>97</v>
      </c>
      <c r="P154" s="53" t="s">
        <v>114</v>
      </c>
    </row>
    <row r="155" spans="1:16" ht="12.75" customHeight="1" thickBot="1">
      <c r="A155" s="42" t="str">
        <f t="shared" si="12"/>
        <v> PZ 12.78 </v>
      </c>
      <c r="B155" s="9" t="str">
        <f t="shared" si="13"/>
        <v>I</v>
      </c>
      <c r="C155" s="42">
        <f t="shared" si="14"/>
        <v>29146.46</v>
      </c>
      <c r="D155" s="8" t="str">
        <f t="shared" si="15"/>
        <v>vis</v>
      </c>
      <c r="E155" s="50">
        <f>VLOOKUP(C155,A!C$21:E$973,3,FALSE)</f>
        <v>-6004.9900959037705</v>
      </c>
      <c r="F155" s="9" t="s">
        <v>67</v>
      </c>
      <c r="G155" s="8" t="str">
        <f t="shared" si="16"/>
        <v>29146.46</v>
      </c>
      <c r="H155" s="42">
        <f t="shared" si="17"/>
        <v>-6005</v>
      </c>
      <c r="I155" s="51" t="s">
        <v>421</v>
      </c>
      <c r="J155" s="52" t="s">
        <v>422</v>
      </c>
      <c r="K155" s="51">
        <v>-6005</v>
      </c>
      <c r="L155" s="51" t="s">
        <v>361</v>
      </c>
      <c r="M155" s="52" t="s">
        <v>73</v>
      </c>
      <c r="N155" s="52"/>
      <c r="O155" s="53" t="s">
        <v>97</v>
      </c>
      <c r="P155" s="53" t="s">
        <v>98</v>
      </c>
    </row>
    <row r="156" spans="1:16" ht="12.75" customHeight="1" thickBot="1">
      <c r="A156" s="42" t="str">
        <f t="shared" si="12"/>
        <v> KVB 22.2 </v>
      </c>
      <c r="B156" s="9" t="str">
        <f t="shared" si="13"/>
        <v>I</v>
      </c>
      <c r="C156" s="42">
        <f t="shared" si="14"/>
        <v>29159.431</v>
      </c>
      <c r="D156" s="8" t="str">
        <f t="shared" si="15"/>
        <v>vis</v>
      </c>
      <c r="E156" s="50">
        <f>VLOOKUP(C156,A!C$21:E$973,3,FALSE)</f>
        <v>-5998.9346619092139</v>
      </c>
      <c r="F156" s="9" t="s">
        <v>67</v>
      </c>
      <c r="G156" s="8" t="str">
        <f t="shared" si="16"/>
        <v>29159.431</v>
      </c>
      <c r="H156" s="42">
        <f t="shared" si="17"/>
        <v>-5999</v>
      </c>
      <c r="I156" s="51" t="s">
        <v>423</v>
      </c>
      <c r="J156" s="52" t="s">
        <v>424</v>
      </c>
      <c r="K156" s="51">
        <v>-5999</v>
      </c>
      <c r="L156" s="51" t="s">
        <v>156</v>
      </c>
      <c r="M156" s="52" t="s">
        <v>73</v>
      </c>
      <c r="N156" s="52"/>
      <c r="O156" s="53" t="s">
        <v>74</v>
      </c>
      <c r="P156" s="53" t="s">
        <v>329</v>
      </c>
    </row>
    <row r="157" spans="1:16" ht="12.75" customHeight="1" thickBot="1">
      <c r="A157" s="42" t="str">
        <f t="shared" si="12"/>
        <v> PZ 12.78 </v>
      </c>
      <c r="B157" s="9" t="str">
        <f t="shared" si="13"/>
        <v>II</v>
      </c>
      <c r="C157" s="42">
        <f t="shared" si="14"/>
        <v>29160.41</v>
      </c>
      <c r="D157" s="8" t="str">
        <f t="shared" si="15"/>
        <v>vis</v>
      </c>
      <c r="E157" s="50">
        <f>VLOOKUP(C157,A!C$21:E$973,3,FALSE)</f>
        <v>-5998.4776215976981</v>
      </c>
      <c r="F157" s="9" t="s">
        <v>67</v>
      </c>
      <c r="G157" s="8" t="str">
        <f t="shared" si="16"/>
        <v>29160.41</v>
      </c>
      <c r="H157" s="42">
        <f t="shared" si="17"/>
        <v>-5998.5</v>
      </c>
      <c r="I157" s="51" t="s">
        <v>425</v>
      </c>
      <c r="J157" s="52" t="s">
        <v>426</v>
      </c>
      <c r="K157" s="51">
        <v>-5998.5</v>
      </c>
      <c r="L157" s="51" t="s">
        <v>427</v>
      </c>
      <c r="M157" s="52" t="s">
        <v>73</v>
      </c>
      <c r="N157" s="52"/>
      <c r="O157" s="53" t="s">
        <v>97</v>
      </c>
      <c r="P157" s="53" t="s">
        <v>98</v>
      </c>
    </row>
    <row r="158" spans="1:16" ht="12.75" customHeight="1" thickBot="1">
      <c r="A158" s="42" t="str">
        <f t="shared" si="12"/>
        <v> PZ 12.78 </v>
      </c>
      <c r="B158" s="9" t="str">
        <f t="shared" si="13"/>
        <v>I</v>
      </c>
      <c r="C158" s="42">
        <f t="shared" si="14"/>
        <v>29161.47</v>
      </c>
      <c r="D158" s="8" t="str">
        <f t="shared" si="15"/>
        <v>vis</v>
      </c>
      <c r="E158" s="50">
        <f>VLOOKUP(C158,A!C$21:E$973,3,FALSE)</f>
        <v>-5997.9827669192437</v>
      </c>
      <c r="F158" s="9" t="s">
        <v>67</v>
      </c>
      <c r="G158" s="8" t="str">
        <f t="shared" si="16"/>
        <v>29161.47</v>
      </c>
      <c r="H158" s="42">
        <f t="shared" si="17"/>
        <v>-5998</v>
      </c>
      <c r="I158" s="51" t="s">
        <v>428</v>
      </c>
      <c r="J158" s="52" t="s">
        <v>429</v>
      </c>
      <c r="K158" s="51">
        <v>-5998</v>
      </c>
      <c r="L158" s="51" t="s">
        <v>391</v>
      </c>
      <c r="M158" s="52" t="s">
        <v>73</v>
      </c>
      <c r="N158" s="52"/>
      <c r="O158" s="53" t="s">
        <v>97</v>
      </c>
      <c r="P158" s="53" t="s">
        <v>98</v>
      </c>
    </row>
    <row r="159" spans="1:16" ht="12.75" customHeight="1" thickBot="1">
      <c r="A159" s="42" t="str">
        <f t="shared" si="12"/>
        <v> PZ 12.78 </v>
      </c>
      <c r="B159" s="9" t="str">
        <f t="shared" si="13"/>
        <v>II</v>
      </c>
      <c r="C159" s="42">
        <f t="shared" si="14"/>
        <v>29162.5</v>
      </c>
      <c r="D159" s="8" t="str">
        <f t="shared" si="15"/>
        <v>vis</v>
      </c>
      <c r="E159" s="50">
        <f>VLOOKUP(C159,A!C$21:E$973,3,FALSE)</f>
        <v>-5997.5019175618781</v>
      </c>
      <c r="F159" s="9" t="s">
        <v>67</v>
      </c>
      <c r="G159" s="8" t="str">
        <f t="shared" si="16"/>
        <v>29162.50</v>
      </c>
      <c r="H159" s="42">
        <f t="shared" si="17"/>
        <v>-5997.5</v>
      </c>
      <c r="I159" s="51" t="s">
        <v>430</v>
      </c>
      <c r="J159" s="52" t="s">
        <v>431</v>
      </c>
      <c r="K159" s="51">
        <v>-5997.5</v>
      </c>
      <c r="L159" s="51" t="s">
        <v>432</v>
      </c>
      <c r="M159" s="52" t="s">
        <v>73</v>
      </c>
      <c r="N159" s="52"/>
      <c r="O159" s="53" t="s">
        <v>97</v>
      </c>
      <c r="P159" s="53" t="s">
        <v>98</v>
      </c>
    </row>
    <row r="160" spans="1:16" ht="12.75" customHeight="1" thickBot="1">
      <c r="A160" s="42" t="str">
        <f t="shared" si="12"/>
        <v> PZ 12.78 </v>
      </c>
      <c r="B160" s="9" t="str">
        <f t="shared" si="13"/>
        <v>I</v>
      </c>
      <c r="C160" s="42">
        <f t="shared" si="14"/>
        <v>29204.34</v>
      </c>
      <c r="D160" s="8" t="str">
        <f t="shared" si="15"/>
        <v>vis</v>
      </c>
      <c r="E160" s="50">
        <f>VLOOKUP(C160,A!C$21:E$973,3,FALSE)</f>
        <v>-5977.9691630840271</v>
      </c>
      <c r="F160" s="9" t="s">
        <v>67</v>
      </c>
      <c r="G160" s="8" t="str">
        <f t="shared" si="16"/>
        <v>29204.34</v>
      </c>
      <c r="H160" s="42">
        <f t="shared" si="17"/>
        <v>-5978</v>
      </c>
      <c r="I160" s="51" t="s">
        <v>433</v>
      </c>
      <c r="J160" s="52" t="s">
        <v>434</v>
      </c>
      <c r="K160" s="51">
        <v>-5978</v>
      </c>
      <c r="L160" s="51" t="s">
        <v>435</v>
      </c>
      <c r="M160" s="52" t="s">
        <v>73</v>
      </c>
      <c r="N160" s="52"/>
      <c r="O160" s="53" t="s">
        <v>97</v>
      </c>
      <c r="P160" s="53" t="s">
        <v>98</v>
      </c>
    </row>
    <row r="161" spans="1:16" ht="12.75" customHeight="1" thickBot="1">
      <c r="A161" s="42" t="str">
        <f t="shared" si="12"/>
        <v> PZ 12.78 </v>
      </c>
      <c r="B161" s="9" t="str">
        <f t="shared" si="13"/>
        <v>I</v>
      </c>
      <c r="C161" s="42">
        <f t="shared" si="14"/>
        <v>29461.33</v>
      </c>
      <c r="D161" s="8" t="str">
        <f t="shared" si="15"/>
        <v>vis</v>
      </c>
      <c r="E161" s="50">
        <f>VLOOKUP(C161,A!C$21:E$973,3,FALSE)</f>
        <v>-5857.9949142010673</v>
      </c>
      <c r="F161" s="9" t="s">
        <v>67</v>
      </c>
      <c r="G161" s="8" t="str">
        <f t="shared" si="16"/>
        <v>29461.33</v>
      </c>
      <c r="H161" s="42">
        <f t="shared" si="17"/>
        <v>-5858</v>
      </c>
      <c r="I161" s="51" t="s">
        <v>436</v>
      </c>
      <c r="J161" s="52" t="s">
        <v>437</v>
      </c>
      <c r="K161" s="51">
        <v>-5858</v>
      </c>
      <c r="L161" s="51" t="s">
        <v>438</v>
      </c>
      <c r="M161" s="52" t="s">
        <v>73</v>
      </c>
      <c r="N161" s="52"/>
      <c r="O161" s="53" t="s">
        <v>97</v>
      </c>
      <c r="P161" s="53" t="s">
        <v>98</v>
      </c>
    </row>
    <row r="162" spans="1:16" ht="12.75" customHeight="1" thickBot="1">
      <c r="A162" s="42" t="str">
        <f t="shared" si="12"/>
        <v> PZ 12.78 </v>
      </c>
      <c r="B162" s="9" t="str">
        <f t="shared" si="13"/>
        <v>II</v>
      </c>
      <c r="C162" s="42">
        <f t="shared" si="14"/>
        <v>29462.400000000001</v>
      </c>
      <c r="D162" s="8" t="str">
        <f t="shared" si="15"/>
        <v>vis</v>
      </c>
      <c r="E162" s="50">
        <f>VLOOKUP(C162,A!C$21:E$973,3,FALSE)</f>
        <v>-5857.4953910822505</v>
      </c>
      <c r="F162" s="9" t="s">
        <v>67</v>
      </c>
      <c r="G162" s="8" t="str">
        <f t="shared" si="16"/>
        <v>29462.40</v>
      </c>
      <c r="H162" s="42">
        <f t="shared" si="17"/>
        <v>-5857.5</v>
      </c>
      <c r="I162" s="51" t="s">
        <v>439</v>
      </c>
      <c r="J162" s="52" t="s">
        <v>440</v>
      </c>
      <c r="K162" s="51">
        <v>-5857.5</v>
      </c>
      <c r="L162" s="51" t="s">
        <v>438</v>
      </c>
      <c r="M162" s="52" t="s">
        <v>73</v>
      </c>
      <c r="N162" s="52"/>
      <c r="O162" s="53" t="s">
        <v>97</v>
      </c>
      <c r="P162" s="53" t="s">
        <v>98</v>
      </c>
    </row>
    <row r="163" spans="1:16" ht="12.75" customHeight="1" thickBot="1">
      <c r="A163" s="42" t="str">
        <f t="shared" si="12"/>
        <v> PZ 12.78 </v>
      </c>
      <c r="B163" s="9" t="str">
        <f t="shared" si="13"/>
        <v>II</v>
      </c>
      <c r="C163" s="42">
        <f t="shared" si="14"/>
        <v>29488.18</v>
      </c>
      <c r="D163" s="8" t="str">
        <f t="shared" si="15"/>
        <v>vis</v>
      </c>
      <c r="E163" s="50">
        <f>VLOOKUP(C163,A!C$21:E$973,3,FALSE)</f>
        <v>-5845.4601518270165</v>
      </c>
      <c r="F163" s="9" t="s">
        <v>67</v>
      </c>
      <c r="G163" s="8" t="str">
        <f t="shared" si="16"/>
        <v>29488.18</v>
      </c>
      <c r="H163" s="42">
        <f t="shared" si="17"/>
        <v>-5845.5</v>
      </c>
      <c r="I163" s="51" t="s">
        <v>441</v>
      </c>
      <c r="J163" s="52" t="s">
        <v>442</v>
      </c>
      <c r="K163" s="51">
        <v>-5845.5</v>
      </c>
      <c r="L163" s="51" t="s">
        <v>443</v>
      </c>
      <c r="M163" s="52" t="s">
        <v>73</v>
      </c>
      <c r="N163" s="52"/>
      <c r="O163" s="53" t="s">
        <v>97</v>
      </c>
      <c r="P163" s="53" t="s">
        <v>98</v>
      </c>
    </row>
    <row r="164" spans="1:16" ht="12.75" customHeight="1" thickBot="1">
      <c r="A164" s="42" t="str">
        <f t="shared" si="12"/>
        <v> PZ 12.78 </v>
      </c>
      <c r="B164" s="9" t="str">
        <f t="shared" si="13"/>
        <v>II</v>
      </c>
      <c r="C164" s="42">
        <f t="shared" si="14"/>
        <v>29490.27</v>
      </c>
      <c r="D164" s="8" t="str">
        <f t="shared" si="15"/>
        <v>vis</v>
      </c>
      <c r="E164" s="50">
        <f>VLOOKUP(C164,A!C$21:E$973,3,FALSE)</f>
        <v>-5844.4844477911965</v>
      </c>
      <c r="F164" s="9" t="s">
        <v>67</v>
      </c>
      <c r="G164" s="8" t="str">
        <f t="shared" si="16"/>
        <v>29490.27</v>
      </c>
      <c r="H164" s="42">
        <f t="shared" si="17"/>
        <v>-5844.5</v>
      </c>
      <c r="I164" s="51" t="s">
        <v>444</v>
      </c>
      <c r="J164" s="52" t="s">
        <v>445</v>
      </c>
      <c r="K164" s="51">
        <v>-5844.5</v>
      </c>
      <c r="L164" s="51" t="s">
        <v>388</v>
      </c>
      <c r="M164" s="52" t="s">
        <v>73</v>
      </c>
      <c r="N164" s="52"/>
      <c r="O164" s="53" t="s">
        <v>97</v>
      </c>
      <c r="P164" s="53" t="s">
        <v>98</v>
      </c>
    </row>
    <row r="165" spans="1:16" ht="12.75" customHeight="1" thickBot="1">
      <c r="A165" s="42" t="str">
        <f t="shared" si="12"/>
        <v> PZ 12.78 </v>
      </c>
      <c r="B165" s="9" t="str">
        <f t="shared" si="13"/>
        <v>I</v>
      </c>
      <c r="C165" s="42">
        <f t="shared" si="14"/>
        <v>29491.33</v>
      </c>
      <c r="D165" s="8" t="str">
        <f t="shared" si="15"/>
        <v>vis</v>
      </c>
      <c r="E165" s="50">
        <f>VLOOKUP(C165,A!C$21:E$973,3,FALSE)</f>
        <v>-5843.9895931127421</v>
      </c>
      <c r="F165" s="9" t="s">
        <v>67</v>
      </c>
      <c r="G165" s="8" t="str">
        <f t="shared" si="16"/>
        <v>29491.33</v>
      </c>
      <c r="H165" s="42">
        <f t="shared" si="17"/>
        <v>-5844</v>
      </c>
      <c r="I165" s="51" t="s">
        <v>446</v>
      </c>
      <c r="J165" s="52" t="s">
        <v>447</v>
      </c>
      <c r="K165" s="51">
        <v>-5844</v>
      </c>
      <c r="L165" s="51" t="s">
        <v>361</v>
      </c>
      <c r="M165" s="52" t="s">
        <v>73</v>
      </c>
      <c r="N165" s="52"/>
      <c r="O165" s="53" t="s">
        <v>97</v>
      </c>
      <c r="P165" s="53" t="s">
        <v>98</v>
      </c>
    </row>
    <row r="166" spans="1:16" ht="12.75" customHeight="1" thickBot="1">
      <c r="A166" s="42" t="str">
        <f t="shared" si="12"/>
        <v> VB 7.72 </v>
      </c>
      <c r="B166" s="9" t="str">
        <f t="shared" si="13"/>
        <v>II</v>
      </c>
      <c r="C166" s="42">
        <f t="shared" si="14"/>
        <v>29541.633999999998</v>
      </c>
      <c r="D166" s="8" t="str">
        <f t="shared" si="15"/>
        <v>vis</v>
      </c>
      <c r="E166" s="50">
        <f>VLOOKUP(C166,A!C$21:E$973,3,FALSE)</f>
        <v>-5820.5054707118388</v>
      </c>
      <c r="F166" s="9" t="s">
        <v>67</v>
      </c>
      <c r="G166" s="8" t="str">
        <f t="shared" si="16"/>
        <v>29541.634</v>
      </c>
      <c r="H166" s="42">
        <f t="shared" si="17"/>
        <v>-5820.5</v>
      </c>
      <c r="I166" s="51" t="s">
        <v>448</v>
      </c>
      <c r="J166" s="52" t="s">
        <v>449</v>
      </c>
      <c r="K166" s="51">
        <v>-5820.5</v>
      </c>
      <c r="L166" s="51" t="s">
        <v>404</v>
      </c>
      <c r="M166" s="52" t="s">
        <v>73</v>
      </c>
      <c r="N166" s="52"/>
      <c r="O166" s="53" t="s">
        <v>74</v>
      </c>
      <c r="P166" s="53" t="s">
        <v>75</v>
      </c>
    </row>
    <row r="167" spans="1:16" ht="12.75" customHeight="1" thickBot="1">
      <c r="A167" s="42" t="str">
        <f t="shared" si="12"/>
        <v> VB 7.72 </v>
      </c>
      <c r="B167" s="9" t="str">
        <f t="shared" si="13"/>
        <v>I</v>
      </c>
      <c r="C167" s="42">
        <f t="shared" si="14"/>
        <v>29542.674999999999</v>
      </c>
      <c r="D167" s="8" t="str">
        <f t="shared" si="15"/>
        <v>vis</v>
      </c>
      <c r="E167" s="50">
        <f>VLOOKUP(C167,A!C$21:E$973,3,FALSE)</f>
        <v>-5820.019486070074</v>
      </c>
      <c r="F167" s="9" t="s">
        <v>67</v>
      </c>
      <c r="G167" s="8" t="str">
        <f t="shared" si="16"/>
        <v>29542.675</v>
      </c>
      <c r="H167" s="42">
        <f t="shared" si="17"/>
        <v>-5820</v>
      </c>
      <c r="I167" s="51" t="s">
        <v>450</v>
      </c>
      <c r="J167" s="52" t="s">
        <v>451</v>
      </c>
      <c r="K167" s="51">
        <v>-5820</v>
      </c>
      <c r="L167" s="51" t="s">
        <v>452</v>
      </c>
      <c r="M167" s="52" t="s">
        <v>73</v>
      </c>
      <c r="N167" s="52"/>
      <c r="O167" s="53" t="s">
        <v>74</v>
      </c>
      <c r="P167" s="53" t="s">
        <v>75</v>
      </c>
    </row>
    <row r="168" spans="1:16" ht="12.75" customHeight="1" thickBot="1">
      <c r="A168" s="42" t="str">
        <f t="shared" si="12"/>
        <v> VB 7.72 </v>
      </c>
      <c r="B168" s="9" t="str">
        <f t="shared" si="13"/>
        <v>I</v>
      </c>
      <c r="C168" s="42">
        <f t="shared" si="14"/>
        <v>29613.485000000001</v>
      </c>
      <c r="D168" s="8" t="str">
        <f t="shared" si="15"/>
        <v>vis</v>
      </c>
      <c r="E168" s="50">
        <f>VLOOKUP(C168,A!C$21:E$973,3,FALSE)</f>
        <v>-5786.9622598612623</v>
      </c>
      <c r="F168" s="9" t="s">
        <v>67</v>
      </c>
      <c r="G168" s="8" t="str">
        <f t="shared" si="16"/>
        <v>29613.485</v>
      </c>
      <c r="H168" s="42">
        <f t="shared" si="17"/>
        <v>-5787</v>
      </c>
      <c r="I168" s="51" t="s">
        <v>453</v>
      </c>
      <c r="J168" s="52" t="s">
        <v>454</v>
      </c>
      <c r="K168" s="51">
        <v>-5787</v>
      </c>
      <c r="L168" s="51" t="s">
        <v>455</v>
      </c>
      <c r="M168" s="52" t="s">
        <v>73</v>
      </c>
      <c r="N168" s="52"/>
      <c r="O168" s="53" t="s">
        <v>74</v>
      </c>
      <c r="P168" s="53" t="s">
        <v>75</v>
      </c>
    </row>
    <row r="169" spans="1:16" ht="12.75" customHeight="1" thickBot="1">
      <c r="A169" s="42" t="str">
        <f t="shared" si="12"/>
        <v> PZ 12.78 </v>
      </c>
      <c r="B169" s="9" t="str">
        <f t="shared" si="13"/>
        <v>I</v>
      </c>
      <c r="C169" s="42">
        <f t="shared" si="14"/>
        <v>29853.37</v>
      </c>
      <c r="D169" s="8" t="str">
        <f t="shared" si="15"/>
        <v>vis</v>
      </c>
      <c r="E169" s="50">
        <f>VLOOKUP(C169,A!C$21:E$973,3,FALSE)</f>
        <v>-5674.9733782188314</v>
      </c>
      <c r="F169" s="9" t="s">
        <v>67</v>
      </c>
      <c r="G169" s="8" t="str">
        <f t="shared" si="16"/>
        <v>29853.37</v>
      </c>
      <c r="H169" s="42">
        <f t="shared" si="17"/>
        <v>-5675</v>
      </c>
      <c r="I169" s="51" t="s">
        <v>456</v>
      </c>
      <c r="J169" s="52" t="s">
        <v>457</v>
      </c>
      <c r="K169" s="51">
        <v>-5675</v>
      </c>
      <c r="L169" s="51" t="s">
        <v>372</v>
      </c>
      <c r="M169" s="52" t="s">
        <v>73</v>
      </c>
      <c r="N169" s="52"/>
      <c r="O169" s="53" t="s">
        <v>97</v>
      </c>
      <c r="P169" s="53" t="s">
        <v>98</v>
      </c>
    </row>
    <row r="170" spans="1:16" ht="12.75" customHeight="1" thickBot="1">
      <c r="A170" s="42" t="str">
        <f t="shared" si="12"/>
        <v> PZ 12.78 </v>
      </c>
      <c r="B170" s="9" t="str">
        <f t="shared" si="13"/>
        <v>I</v>
      </c>
      <c r="C170" s="42">
        <f t="shared" si="14"/>
        <v>29868.31</v>
      </c>
      <c r="D170" s="8" t="str">
        <f t="shared" si="15"/>
        <v>vis</v>
      </c>
      <c r="E170" s="50">
        <f>VLOOKUP(C170,A!C$21:E$973,3,FALSE)</f>
        <v>-5667.9987283168439</v>
      </c>
      <c r="F170" s="9" t="s">
        <v>67</v>
      </c>
      <c r="G170" s="8" t="str">
        <f t="shared" si="16"/>
        <v>29868.31</v>
      </c>
      <c r="H170" s="42">
        <f t="shared" si="17"/>
        <v>-5668</v>
      </c>
      <c r="I170" s="51" t="s">
        <v>458</v>
      </c>
      <c r="J170" s="52" t="s">
        <v>459</v>
      </c>
      <c r="K170" s="51">
        <v>-5668</v>
      </c>
      <c r="L170" s="51" t="s">
        <v>460</v>
      </c>
      <c r="M170" s="52" t="s">
        <v>73</v>
      </c>
      <c r="N170" s="52"/>
      <c r="O170" s="53" t="s">
        <v>97</v>
      </c>
      <c r="P170" s="53" t="s">
        <v>98</v>
      </c>
    </row>
    <row r="171" spans="1:16" ht="12.75" customHeight="1" thickBot="1">
      <c r="A171" s="42" t="str">
        <f t="shared" si="12"/>
        <v> PZ 12.78 </v>
      </c>
      <c r="B171" s="9" t="str">
        <f t="shared" si="13"/>
        <v>II</v>
      </c>
      <c r="C171" s="42">
        <f t="shared" si="14"/>
        <v>29884.400000000001</v>
      </c>
      <c r="D171" s="8" t="str">
        <f t="shared" si="15"/>
        <v>vis</v>
      </c>
      <c r="E171" s="50">
        <f>VLOOKUP(C171,A!C$21:E$973,3,FALSE)</f>
        <v>-5660.4872077731388</v>
      </c>
      <c r="F171" s="9" t="s">
        <v>67</v>
      </c>
      <c r="G171" s="8" t="str">
        <f t="shared" si="16"/>
        <v>29884.40</v>
      </c>
      <c r="H171" s="42">
        <f t="shared" si="17"/>
        <v>-5660.5</v>
      </c>
      <c r="I171" s="51" t="s">
        <v>461</v>
      </c>
      <c r="J171" s="52" t="s">
        <v>462</v>
      </c>
      <c r="K171" s="51">
        <v>-5660.5</v>
      </c>
      <c r="L171" s="51" t="s">
        <v>388</v>
      </c>
      <c r="M171" s="52" t="s">
        <v>73</v>
      </c>
      <c r="N171" s="52"/>
      <c r="O171" s="53" t="s">
        <v>97</v>
      </c>
      <c r="P171" s="53" t="s">
        <v>98</v>
      </c>
    </row>
    <row r="172" spans="1:16" ht="12.75" customHeight="1" thickBot="1">
      <c r="A172" s="42" t="str">
        <f t="shared" si="12"/>
        <v> PZ 12.78 </v>
      </c>
      <c r="B172" s="9" t="str">
        <f t="shared" si="13"/>
        <v>I</v>
      </c>
      <c r="C172" s="42">
        <f t="shared" si="14"/>
        <v>29896.22</v>
      </c>
      <c r="D172" s="8" t="str">
        <f t="shared" si="15"/>
        <v>vis</v>
      </c>
      <c r="E172" s="50">
        <f>VLOOKUP(C172,A!C$21:E$973,3,FALSE)</f>
        <v>-5654.9691112643386</v>
      </c>
      <c r="F172" s="9" t="s">
        <v>67</v>
      </c>
      <c r="G172" s="8" t="str">
        <f t="shared" si="16"/>
        <v>29896.22</v>
      </c>
      <c r="H172" s="42">
        <f t="shared" si="17"/>
        <v>-5655</v>
      </c>
      <c r="I172" s="51" t="s">
        <v>463</v>
      </c>
      <c r="J172" s="52" t="s">
        <v>464</v>
      </c>
      <c r="K172" s="51">
        <v>-5655</v>
      </c>
      <c r="L172" s="51" t="s">
        <v>435</v>
      </c>
      <c r="M172" s="52" t="s">
        <v>73</v>
      </c>
      <c r="N172" s="52"/>
      <c r="O172" s="53" t="s">
        <v>97</v>
      </c>
      <c r="P172" s="53" t="s">
        <v>98</v>
      </c>
    </row>
    <row r="173" spans="1:16" ht="12.75" customHeight="1" thickBot="1">
      <c r="A173" s="42" t="str">
        <f t="shared" si="12"/>
        <v> VB 7.72 </v>
      </c>
      <c r="B173" s="9" t="str">
        <f t="shared" si="13"/>
        <v>II</v>
      </c>
      <c r="C173" s="42">
        <f t="shared" si="14"/>
        <v>29918.643</v>
      </c>
      <c r="D173" s="8" t="str">
        <f t="shared" si="15"/>
        <v>vis</v>
      </c>
      <c r="E173" s="50">
        <f>VLOOKUP(C173,A!C$21:E$973,3,FALSE)</f>
        <v>-5644.5010674388886</v>
      </c>
      <c r="F173" s="9" t="s">
        <v>67</v>
      </c>
      <c r="G173" s="8" t="str">
        <f t="shared" si="16"/>
        <v>29918.643</v>
      </c>
      <c r="H173" s="42">
        <f t="shared" si="17"/>
        <v>-5644.5</v>
      </c>
      <c r="I173" s="51" t="s">
        <v>465</v>
      </c>
      <c r="J173" s="52" t="s">
        <v>466</v>
      </c>
      <c r="K173" s="51">
        <v>-5644.5</v>
      </c>
      <c r="L173" s="51" t="s">
        <v>467</v>
      </c>
      <c r="M173" s="52" t="s">
        <v>73</v>
      </c>
      <c r="N173" s="52"/>
      <c r="O173" s="53" t="s">
        <v>74</v>
      </c>
      <c r="P173" s="53" t="s">
        <v>75</v>
      </c>
    </row>
    <row r="174" spans="1:16" ht="12.75" customHeight="1" thickBot="1">
      <c r="A174" s="42" t="str">
        <f t="shared" si="12"/>
        <v> PZ 12.78 </v>
      </c>
      <c r="B174" s="9" t="str">
        <f t="shared" si="13"/>
        <v>II</v>
      </c>
      <c r="C174" s="42">
        <f t="shared" si="14"/>
        <v>30079.27</v>
      </c>
      <c r="D174" s="8" t="str">
        <f t="shared" si="15"/>
        <v>vis</v>
      </c>
      <c r="E174" s="50">
        <f>VLOOKUP(C174,A!C$21:E$973,3,FALSE)</f>
        <v>-5569.5133104237393</v>
      </c>
      <c r="F174" s="9" t="s">
        <v>67</v>
      </c>
      <c r="G174" s="8" t="str">
        <f t="shared" si="16"/>
        <v>30079.27</v>
      </c>
      <c r="H174" s="42">
        <f t="shared" si="17"/>
        <v>-5569.5</v>
      </c>
      <c r="I174" s="51" t="s">
        <v>468</v>
      </c>
      <c r="J174" s="52" t="s">
        <v>469</v>
      </c>
      <c r="K174" s="51">
        <v>-5569.5</v>
      </c>
      <c r="L174" s="51" t="s">
        <v>417</v>
      </c>
      <c r="M174" s="52" t="s">
        <v>73</v>
      </c>
      <c r="N174" s="52"/>
      <c r="O174" s="53" t="s">
        <v>97</v>
      </c>
      <c r="P174" s="53" t="s">
        <v>98</v>
      </c>
    </row>
    <row r="175" spans="1:16" ht="12.75" customHeight="1" thickBot="1">
      <c r="A175" s="42" t="str">
        <f t="shared" si="12"/>
        <v> VB 7.72 </v>
      </c>
      <c r="B175" s="9" t="str">
        <f t="shared" si="13"/>
        <v>II</v>
      </c>
      <c r="C175" s="42">
        <f t="shared" si="14"/>
        <v>30250.702000000001</v>
      </c>
      <c r="D175" s="8" t="str">
        <f t="shared" si="15"/>
        <v>vis</v>
      </c>
      <c r="E175" s="50">
        <f>VLOOKUP(C175,A!C$21:E$973,3,FALSE)</f>
        <v>-5489.4813035966117</v>
      </c>
      <c r="F175" s="9" t="s">
        <v>67</v>
      </c>
      <c r="G175" s="8" t="str">
        <f t="shared" si="16"/>
        <v>30250.702</v>
      </c>
      <c r="H175" s="42">
        <f t="shared" si="17"/>
        <v>-5489.5</v>
      </c>
      <c r="I175" s="51" t="s">
        <v>470</v>
      </c>
      <c r="J175" s="52" t="s">
        <v>471</v>
      </c>
      <c r="K175" s="51">
        <v>-5489.5</v>
      </c>
      <c r="L175" s="51" t="s">
        <v>472</v>
      </c>
      <c r="M175" s="52" t="s">
        <v>73</v>
      </c>
      <c r="N175" s="52"/>
      <c r="O175" s="53" t="s">
        <v>74</v>
      </c>
      <c r="P175" s="53" t="s">
        <v>75</v>
      </c>
    </row>
    <row r="176" spans="1:16" ht="12.75" customHeight="1" thickBot="1">
      <c r="A176" s="42" t="str">
        <f t="shared" si="12"/>
        <v> VB 7.72 </v>
      </c>
      <c r="B176" s="9" t="str">
        <f t="shared" si="13"/>
        <v>II</v>
      </c>
      <c r="C176" s="42">
        <f t="shared" si="14"/>
        <v>30250.743999999999</v>
      </c>
      <c r="D176" s="8" t="str">
        <f t="shared" si="15"/>
        <v>vis</v>
      </c>
      <c r="E176" s="50">
        <f>VLOOKUP(C176,A!C$21:E$973,3,FALSE)</f>
        <v>-5489.4616961470892</v>
      </c>
      <c r="F176" s="9" t="s">
        <v>67</v>
      </c>
      <c r="G176" s="8" t="str">
        <f t="shared" si="16"/>
        <v>30250.744</v>
      </c>
      <c r="H176" s="42">
        <f t="shared" si="17"/>
        <v>-5489.5</v>
      </c>
      <c r="I176" s="51" t="s">
        <v>473</v>
      </c>
      <c r="J176" s="52" t="s">
        <v>474</v>
      </c>
      <c r="K176" s="51">
        <v>-5489.5</v>
      </c>
      <c r="L176" s="51" t="s">
        <v>183</v>
      </c>
      <c r="M176" s="52" t="s">
        <v>73</v>
      </c>
      <c r="N176" s="52"/>
      <c r="O176" s="53" t="s">
        <v>74</v>
      </c>
      <c r="P176" s="53" t="s">
        <v>75</v>
      </c>
    </row>
    <row r="177" spans="1:16" ht="12.75" customHeight="1" thickBot="1">
      <c r="A177" s="42" t="str">
        <f t="shared" si="12"/>
        <v> VB 7.72 </v>
      </c>
      <c r="B177" s="9" t="str">
        <f t="shared" si="13"/>
        <v>I</v>
      </c>
      <c r="C177" s="42">
        <f t="shared" si="14"/>
        <v>30294.512999999999</v>
      </c>
      <c r="D177" s="8" t="str">
        <f t="shared" si="15"/>
        <v>vis</v>
      </c>
      <c r="E177" s="50">
        <f>VLOOKUP(C177,A!C$21:E$973,3,FALSE)</f>
        <v>-5469.0283995232585</v>
      </c>
      <c r="F177" s="9" t="s">
        <v>67</v>
      </c>
      <c r="G177" s="8" t="str">
        <f t="shared" si="16"/>
        <v>30294.513</v>
      </c>
      <c r="H177" s="42">
        <f t="shared" si="17"/>
        <v>-5469</v>
      </c>
      <c r="I177" s="51" t="s">
        <v>475</v>
      </c>
      <c r="J177" s="52" t="s">
        <v>476</v>
      </c>
      <c r="K177" s="51">
        <v>-5469</v>
      </c>
      <c r="L177" s="51" t="s">
        <v>477</v>
      </c>
      <c r="M177" s="52" t="s">
        <v>73</v>
      </c>
      <c r="N177" s="52"/>
      <c r="O177" s="53" t="s">
        <v>74</v>
      </c>
      <c r="P177" s="53" t="s">
        <v>75</v>
      </c>
    </row>
    <row r="178" spans="1:16" ht="12.75" customHeight="1" thickBot="1">
      <c r="A178" s="42" t="str">
        <f t="shared" si="12"/>
        <v> VB 7.72 </v>
      </c>
      <c r="B178" s="9" t="str">
        <f t="shared" si="13"/>
        <v>I</v>
      </c>
      <c r="C178" s="42">
        <f t="shared" si="14"/>
        <v>30296.662</v>
      </c>
      <c r="D178" s="8" t="str">
        <f t="shared" si="15"/>
        <v>vis</v>
      </c>
      <c r="E178" s="50">
        <f>VLOOKUP(C178,A!C$21:E$973,3,FALSE)</f>
        <v>-5468.0251516892977</v>
      </c>
      <c r="F178" s="9" t="s">
        <v>67</v>
      </c>
      <c r="G178" s="8" t="str">
        <f t="shared" si="16"/>
        <v>30296.662</v>
      </c>
      <c r="H178" s="42">
        <f t="shared" si="17"/>
        <v>-5468</v>
      </c>
      <c r="I178" s="51" t="s">
        <v>478</v>
      </c>
      <c r="J178" s="52" t="s">
        <v>479</v>
      </c>
      <c r="K178" s="51">
        <v>-5468</v>
      </c>
      <c r="L178" s="51" t="s">
        <v>480</v>
      </c>
      <c r="M178" s="52" t="s">
        <v>73</v>
      </c>
      <c r="N178" s="52"/>
      <c r="O178" s="53" t="s">
        <v>74</v>
      </c>
      <c r="P178" s="53" t="s">
        <v>75</v>
      </c>
    </row>
    <row r="179" spans="1:16" ht="12.75" customHeight="1" thickBot="1">
      <c r="A179" s="42" t="str">
        <f t="shared" si="12"/>
        <v> KVB 25.12 </v>
      </c>
      <c r="B179" s="9" t="str">
        <f t="shared" si="13"/>
        <v>I</v>
      </c>
      <c r="C179" s="42">
        <f t="shared" si="14"/>
        <v>30380.399000000001</v>
      </c>
      <c r="D179" s="8" t="str">
        <f t="shared" si="15"/>
        <v>vis</v>
      </c>
      <c r="E179" s="50">
        <f>VLOOKUP(C179,A!C$21:E$973,3,FALSE)</f>
        <v>-5428.9330326235267</v>
      </c>
      <c r="F179" s="9" t="s">
        <v>67</v>
      </c>
      <c r="G179" s="8" t="str">
        <f t="shared" si="16"/>
        <v>30380.399</v>
      </c>
      <c r="H179" s="42">
        <f t="shared" si="17"/>
        <v>-5429</v>
      </c>
      <c r="I179" s="51" t="s">
        <v>481</v>
      </c>
      <c r="J179" s="52" t="s">
        <v>482</v>
      </c>
      <c r="K179" s="51">
        <v>-5429</v>
      </c>
      <c r="L179" s="51" t="s">
        <v>483</v>
      </c>
      <c r="M179" s="52" t="s">
        <v>73</v>
      </c>
      <c r="N179" s="52"/>
      <c r="O179" s="53" t="s">
        <v>484</v>
      </c>
      <c r="P179" s="53" t="s">
        <v>485</v>
      </c>
    </row>
    <row r="180" spans="1:16" ht="12.75" customHeight="1" thickBot="1">
      <c r="A180" s="42" t="str">
        <f t="shared" si="12"/>
        <v> VB 7.72 </v>
      </c>
      <c r="B180" s="9" t="str">
        <f t="shared" si="13"/>
        <v>I</v>
      </c>
      <c r="C180" s="42">
        <f t="shared" si="14"/>
        <v>30384.513999999999</v>
      </c>
      <c r="D180" s="8" t="str">
        <f t="shared" si="15"/>
        <v>vis</v>
      </c>
      <c r="E180" s="50">
        <f>VLOOKUP(C180,A!C$21:E$973,3,FALSE)</f>
        <v>-5427.0119694142459</v>
      </c>
      <c r="F180" s="9" t="s">
        <v>67</v>
      </c>
      <c r="G180" s="8" t="str">
        <f t="shared" si="16"/>
        <v>30384.514</v>
      </c>
      <c r="H180" s="42">
        <f t="shared" si="17"/>
        <v>-5427</v>
      </c>
      <c r="I180" s="51" t="s">
        <v>486</v>
      </c>
      <c r="J180" s="52" t="s">
        <v>487</v>
      </c>
      <c r="K180" s="51">
        <v>-5427</v>
      </c>
      <c r="L180" s="51" t="s">
        <v>78</v>
      </c>
      <c r="M180" s="52" t="s">
        <v>73</v>
      </c>
      <c r="N180" s="52"/>
      <c r="O180" s="53" t="s">
        <v>74</v>
      </c>
      <c r="P180" s="53" t="s">
        <v>75</v>
      </c>
    </row>
    <row r="181" spans="1:16" ht="12.75" customHeight="1" thickBot="1">
      <c r="A181" s="42" t="str">
        <f t="shared" si="12"/>
        <v> VB 7.72 </v>
      </c>
      <c r="B181" s="9" t="str">
        <f t="shared" si="13"/>
        <v>II</v>
      </c>
      <c r="C181" s="42">
        <f t="shared" si="14"/>
        <v>30554.795999999998</v>
      </c>
      <c r="D181" s="8" t="str">
        <f t="shared" si="15"/>
        <v>vis</v>
      </c>
      <c r="E181" s="50">
        <f>VLOOKUP(C181,A!C$21:E$973,3,FALSE)</f>
        <v>-5347.5168332288376</v>
      </c>
      <c r="F181" s="9" t="s">
        <v>67</v>
      </c>
      <c r="G181" s="8" t="str">
        <f t="shared" si="16"/>
        <v>30554.796</v>
      </c>
      <c r="H181" s="42">
        <f t="shared" si="17"/>
        <v>-5347.5</v>
      </c>
      <c r="I181" s="51" t="s">
        <v>488</v>
      </c>
      <c r="J181" s="52" t="s">
        <v>489</v>
      </c>
      <c r="K181" s="51">
        <v>-5347.5</v>
      </c>
      <c r="L181" s="51" t="s">
        <v>490</v>
      </c>
      <c r="M181" s="52" t="s">
        <v>73</v>
      </c>
      <c r="N181" s="52"/>
      <c r="O181" s="53" t="s">
        <v>74</v>
      </c>
      <c r="P181" s="53" t="s">
        <v>75</v>
      </c>
    </row>
    <row r="182" spans="1:16" ht="12.75" customHeight="1" thickBot="1">
      <c r="A182" s="42" t="str">
        <f t="shared" si="12"/>
        <v> PZ 12.78 </v>
      </c>
      <c r="B182" s="9" t="str">
        <f t="shared" si="13"/>
        <v>I</v>
      </c>
      <c r="C182" s="42">
        <f t="shared" si="14"/>
        <v>30594.43</v>
      </c>
      <c r="D182" s="8" t="str">
        <f t="shared" si="15"/>
        <v>vis</v>
      </c>
      <c r="E182" s="50">
        <f>VLOOKUP(C182,A!C$21:E$973,3,FALSE)</f>
        <v>-5329.0139366950143</v>
      </c>
      <c r="F182" s="9" t="s">
        <v>67</v>
      </c>
      <c r="G182" s="8" t="str">
        <f t="shared" si="16"/>
        <v>30594.43</v>
      </c>
      <c r="H182" s="42">
        <f t="shared" si="17"/>
        <v>-5329</v>
      </c>
      <c r="I182" s="51" t="s">
        <v>491</v>
      </c>
      <c r="J182" s="52" t="s">
        <v>492</v>
      </c>
      <c r="K182" s="51">
        <v>-5329</v>
      </c>
      <c r="L182" s="51" t="s">
        <v>417</v>
      </c>
      <c r="M182" s="52" t="s">
        <v>73</v>
      </c>
      <c r="N182" s="52"/>
      <c r="O182" s="53" t="s">
        <v>97</v>
      </c>
      <c r="P182" s="53" t="s">
        <v>98</v>
      </c>
    </row>
    <row r="183" spans="1:16" ht="12.75" customHeight="1" thickBot="1">
      <c r="A183" s="42" t="str">
        <f t="shared" si="12"/>
        <v> VB 7.72 </v>
      </c>
      <c r="B183" s="9" t="str">
        <f t="shared" si="13"/>
        <v>I</v>
      </c>
      <c r="C183" s="42">
        <f t="shared" si="14"/>
        <v>30598.798999999999</v>
      </c>
      <c r="D183" s="8" t="str">
        <f t="shared" si="15"/>
        <v>vis</v>
      </c>
      <c r="E183" s="50">
        <f>VLOOKUP(C183,A!C$21:E$973,3,FALSE)</f>
        <v>-5326.9742951005182</v>
      </c>
      <c r="F183" s="9" t="s">
        <v>67</v>
      </c>
      <c r="G183" s="8" t="str">
        <f t="shared" si="16"/>
        <v>30598.799</v>
      </c>
      <c r="H183" s="42">
        <f t="shared" si="17"/>
        <v>-5327</v>
      </c>
      <c r="I183" s="51" t="s">
        <v>493</v>
      </c>
      <c r="J183" s="52" t="s">
        <v>494</v>
      </c>
      <c r="K183" s="51">
        <v>-5327</v>
      </c>
      <c r="L183" s="51" t="s">
        <v>227</v>
      </c>
      <c r="M183" s="52" t="s">
        <v>73</v>
      </c>
      <c r="N183" s="52"/>
      <c r="O183" s="53" t="s">
        <v>74</v>
      </c>
      <c r="P183" s="53" t="s">
        <v>75</v>
      </c>
    </row>
    <row r="184" spans="1:16" ht="12.75" customHeight="1" thickBot="1">
      <c r="A184" s="42" t="str">
        <f t="shared" si="12"/>
        <v> VB 7.72 </v>
      </c>
      <c r="B184" s="9" t="str">
        <f t="shared" si="13"/>
        <v>I</v>
      </c>
      <c r="C184" s="42">
        <f t="shared" si="14"/>
        <v>30699.49</v>
      </c>
      <c r="D184" s="8" t="str">
        <f t="shared" si="15"/>
        <v>vis</v>
      </c>
      <c r="E184" s="50">
        <f>VLOOKUP(C184,A!C$21:E$973,3,FALSE)</f>
        <v>-5279.9673022436973</v>
      </c>
      <c r="F184" s="9" t="s">
        <v>67</v>
      </c>
      <c r="G184" s="8" t="str">
        <f t="shared" si="16"/>
        <v>30699.490</v>
      </c>
      <c r="H184" s="42">
        <f t="shared" si="17"/>
        <v>-5280</v>
      </c>
      <c r="I184" s="51" t="s">
        <v>495</v>
      </c>
      <c r="J184" s="52" t="s">
        <v>496</v>
      </c>
      <c r="K184" s="51">
        <v>-5280</v>
      </c>
      <c r="L184" s="51" t="s">
        <v>497</v>
      </c>
      <c r="M184" s="52" t="s">
        <v>73</v>
      </c>
      <c r="N184" s="52"/>
      <c r="O184" s="53" t="s">
        <v>74</v>
      </c>
      <c r="P184" s="53" t="s">
        <v>75</v>
      </c>
    </row>
    <row r="185" spans="1:16" ht="12.75" customHeight="1" thickBot="1">
      <c r="A185" s="42" t="str">
        <f t="shared" si="12"/>
        <v> VB 7.72 </v>
      </c>
      <c r="B185" s="9" t="str">
        <f t="shared" si="13"/>
        <v>II</v>
      </c>
      <c r="C185" s="42">
        <f t="shared" si="14"/>
        <v>30899.778999999999</v>
      </c>
      <c r="D185" s="8" t="str">
        <f t="shared" si="15"/>
        <v>vis</v>
      </c>
      <c r="E185" s="50">
        <f>VLOOKUP(C185,A!C$21:E$973,3,FALSE)</f>
        <v>-5186.4635770617115</v>
      </c>
      <c r="F185" s="9" t="s">
        <v>67</v>
      </c>
      <c r="G185" s="8" t="str">
        <f t="shared" si="16"/>
        <v>30899.779</v>
      </c>
      <c r="H185" s="42">
        <f t="shared" si="17"/>
        <v>-5186.5</v>
      </c>
      <c r="I185" s="51" t="s">
        <v>498</v>
      </c>
      <c r="J185" s="52" t="s">
        <v>499</v>
      </c>
      <c r="K185" s="51">
        <v>-5186.5</v>
      </c>
      <c r="L185" s="51" t="s">
        <v>500</v>
      </c>
      <c r="M185" s="52" t="s">
        <v>73</v>
      </c>
      <c r="N185" s="52"/>
      <c r="O185" s="53" t="s">
        <v>74</v>
      </c>
      <c r="P185" s="53" t="s">
        <v>75</v>
      </c>
    </row>
    <row r="186" spans="1:16" ht="12.75" customHeight="1" thickBot="1">
      <c r="A186" s="42" t="str">
        <f t="shared" si="12"/>
        <v> KVB 25.12 </v>
      </c>
      <c r="B186" s="9" t="str">
        <f t="shared" si="13"/>
        <v>I</v>
      </c>
      <c r="C186" s="42">
        <f t="shared" si="14"/>
        <v>31031.411</v>
      </c>
      <c r="D186" s="8" t="str">
        <f t="shared" si="15"/>
        <v>vis</v>
      </c>
      <c r="E186" s="50">
        <f>VLOOKUP(C186,A!C$21:E$973,3,FALSE)</f>
        <v>-5125.0119628784287</v>
      </c>
      <c r="F186" s="9" t="s">
        <v>67</v>
      </c>
      <c r="G186" s="8" t="str">
        <f t="shared" si="16"/>
        <v>31031.411</v>
      </c>
      <c r="H186" s="42">
        <f t="shared" si="17"/>
        <v>-5125</v>
      </c>
      <c r="I186" s="51" t="s">
        <v>501</v>
      </c>
      <c r="J186" s="52" t="s">
        <v>502</v>
      </c>
      <c r="K186" s="51">
        <v>-5125</v>
      </c>
      <c r="L186" s="51" t="s">
        <v>78</v>
      </c>
      <c r="M186" s="52" t="s">
        <v>73</v>
      </c>
      <c r="N186" s="52"/>
      <c r="O186" s="53" t="s">
        <v>484</v>
      </c>
      <c r="P186" s="53" t="s">
        <v>485</v>
      </c>
    </row>
    <row r="187" spans="1:16" ht="12.75" customHeight="1" thickBot="1">
      <c r="A187" s="42" t="str">
        <f t="shared" si="12"/>
        <v> VB 7.72 </v>
      </c>
      <c r="B187" s="9" t="str">
        <f t="shared" si="13"/>
        <v>I</v>
      </c>
      <c r="C187" s="42">
        <f t="shared" si="14"/>
        <v>31048.557000000001</v>
      </c>
      <c r="D187" s="8" t="str">
        <f t="shared" si="15"/>
        <v>vis</v>
      </c>
      <c r="E187" s="50">
        <f>VLOOKUP(C187,A!C$21:E$973,3,FALSE)</f>
        <v>-5117.0074550324143</v>
      </c>
      <c r="F187" s="9" t="s">
        <v>67</v>
      </c>
      <c r="G187" s="8" t="str">
        <f t="shared" si="16"/>
        <v>31048.557</v>
      </c>
      <c r="H187" s="42">
        <f t="shared" si="17"/>
        <v>-5117</v>
      </c>
      <c r="I187" s="51" t="s">
        <v>503</v>
      </c>
      <c r="J187" s="52" t="s">
        <v>504</v>
      </c>
      <c r="K187" s="51">
        <v>-5117</v>
      </c>
      <c r="L187" s="51" t="s">
        <v>505</v>
      </c>
      <c r="M187" s="52" t="s">
        <v>73</v>
      </c>
      <c r="N187" s="52"/>
      <c r="O187" s="53" t="s">
        <v>74</v>
      </c>
      <c r="P187" s="53" t="s">
        <v>75</v>
      </c>
    </row>
    <row r="188" spans="1:16" ht="12.75" customHeight="1" thickBot="1">
      <c r="A188" s="42" t="str">
        <f t="shared" si="12"/>
        <v> KVB 25.12 </v>
      </c>
      <c r="B188" s="9" t="str">
        <f t="shared" si="13"/>
        <v>I</v>
      </c>
      <c r="C188" s="42">
        <f t="shared" si="14"/>
        <v>31074.255000000001</v>
      </c>
      <c r="D188" s="8" t="str">
        <f t="shared" si="15"/>
        <v>vis</v>
      </c>
      <c r="E188" s="50">
        <f>VLOOKUP(C188,A!C$21:E$973,3,FALSE)</f>
        <v>-5105.010496988155</v>
      </c>
      <c r="F188" s="9" t="s">
        <v>67</v>
      </c>
      <c r="G188" s="8" t="str">
        <f t="shared" si="16"/>
        <v>31074.255</v>
      </c>
      <c r="H188" s="42">
        <f t="shared" si="17"/>
        <v>-5105</v>
      </c>
      <c r="I188" s="51" t="s">
        <v>506</v>
      </c>
      <c r="J188" s="52" t="s">
        <v>507</v>
      </c>
      <c r="K188" s="51">
        <v>-5105</v>
      </c>
      <c r="L188" s="51" t="s">
        <v>508</v>
      </c>
      <c r="M188" s="52" t="s">
        <v>73</v>
      </c>
      <c r="N188" s="52"/>
      <c r="O188" s="53" t="s">
        <v>484</v>
      </c>
      <c r="P188" s="53" t="s">
        <v>485</v>
      </c>
    </row>
    <row r="189" spans="1:16" ht="13.5" thickBot="1">
      <c r="A189" s="42" t="str">
        <f t="shared" si="12"/>
        <v> VB 7.72 </v>
      </c>
      <c r="B189" s="9" t="str">
        <f t="shared" si="13"/>
        <v>II</v>
      </c>
      <c r="C189" s="42">
        <f t="shared" si="14"/>
        <v>31323.768</v>
      </c>
      <c r="D189" s="8" t="str">
        <f t="shared" si="15"/>
        <v>vis</v>
      </c>
      <c r="E189" s="50">
        <f>VLOOKUP(C189,A!C$21:E$973,3,FALSE)</f>
        <v>-4988.5268409644432</v>
      </c>
      <c r="F189" s="9" t="s">
        <v>67</v>
      </c>
      <c r="G189" s="8" t="str">
        <f t="shared" si="16"/>
        <v>31323.768</v>
      </c>
      <c r="H189" s="42">
        <f t="shared" si="17"/>
        <v>-4988.5</v>
      </c>
      <c r="I189" s="51" t="s">
        <v>509</v>
      </c>
      <c r="J189" s="52" t="s">
        <v>510</v>
      </c>
      <c r="K189" s="51">
        <v>-4988.5</v>
      </c>
      <c r="L189" s="51" t="s">
        <v>511</v>
      </c>
      <c r="M189" s="52" t="s">
        <v>73</v>
      </c>
      <c r="N189" s="52"/>
      <c r="O189" s="53" t="s">
        <v>74</v>
      </c>
      <c r="P189" s="53" t="s">
        <v>75</v>
      </c>
    </row>
    <row r="190" spans="1:16" ht="13.5" thickBot="1">
      <c r="A190" s="42" t="str">
        <f t="shared" si="12"/>
        <v> VB 7.72 </v>
      </c>
      <c r="B190" s="9" t="str">
        <f t="shared" si="13"/>
        <v>I</v>
      </c>
      <c r="C190" s="42">
        <f t="shared" si="14"/>
        <v>31701.760999999999</v>
      </c>
      <c r="D190" s="8" t="str">
        <f t="shared" si="15"/>
        <v>vis</v>
      </c>
      <c r="E190" s="50">
        <f>VLOOKUP(C190,A!C$21:E$973,3,FALSE)</f>
        <v>-4812.0630631597969</v>
      </c>
      <c r="F190" s="9" t="s">
        <v>67</v>
      </c>
      <c r="G190" s="8" t="str">
        <f t="shared" si="16"/>
        <v>31701.761</v>
      </c>
      <c r="H190" s="42">
        <f t="shared" si="17"/>
        <v>-4812</v>
      </c>
      <c r="I190" s="51" t="s">
        <v>512</v>
      </c>
      <c r="J190" s="52" t="s">
        <v>513</v>
      </c>
      <c r="K190" s="51">
        <v>-4812</v>
      </c>
      <c r="L190" s="51" t="s">
        <v>514</v>
      </c>
      <c r="M190" s="52" t="s">
        <v>73</v>
      </c>
      <c r="N190" s="52"/>
      <c r="O190" s="53" t="s">
        <v>74</v>
      </c>
      <c r="P190" s="53" t="s">
        <v>75</v>
      </c>
    </row>
    <row r="191" spans="1:16" ht="13.5" thickBot="1">
      <c r="A191" s="42" t="str">
        <f t="shared" si="12"/>
        <v> KVB 25.12 </v>
      </c>
      <c r="B191" s="9" t="str">
        <f t="shared" si="13"/>
        <v>I</v>
      </c>
      <c r="C191" s="42">
        <f t="shared" si="14"/>
        <v>31710.468000000001</v>
      </c>
      <c r="D191" s="8" t="str">
        <f t="shared" si="15"/>
        <v>vis</v>
      </c>
      <c r="E191" s="50">
        <f>VLOOKUP(C191,A!C$21:E$973,3,FALSE)</f>
        <v>-4807.998252135927</v>
      </c>
      <c r="F191" s="9" t="s">
        <v>67</v>
      </c>
      <c r="G191" s="8" t="str">
        <f t="shared" si="16"/>
        <v>31710.468</v>
      </c>
      <c r="H191" s="42">
        <f t="shared" si="17"/>
        <v>-4808</v>
      </c>
      <c r="I191" s="51" t="s">
        <v>515</v>
      </c>
      <c r="J191" s="52" t="s">
        <v>516</v>
      </c>
      <c r="K191" s="51">
        <v>-4808</v>
      </c>
      <c r="L191" s="51" t="s">
        <v>104</v>
      </c>
      <c r="M191" s="52" t="s">
        <v>73</v>
      </c>
      <c r="N191" s="52"/>
      <c r="O191" s="53" t="s">
        <v>484</v>
      </c>
      <c r="P191" s="53" t="s">
        <v>485</v>
      </c>
    </row>
    <row r="192" spans="1:16" ht="13.5" thickBot="1">
      <c r="A192" s="42" t="str">
        <f t="shared" si="12"/>
        <v> VB 7.72 </v>
      </c>
      <c r="B192" s="9" t="str">
        <f t="shared" si="13"/>
        <v>I</v>
      </c>
      <c r="C192" s="42">
        <f t="shared" si="14"/>
        <v>31802.491000000002</v>
      </c>
      <c r="D192" s="8" t="str">
        <f t="shared" si="15"/>
        <v>vis</v>
      </c>
      <c r="E192" s="50">
        <f>VLOOKUP(C192,A!C$21:E$973,3,FALSE)</f>
        <v>-4765.0378633855607</v>
      </c>
      <c r="F192" s="9" t="s">
        <v>67</v>
      </c>
      <c r="G192" s="8" t="str">
        <f t="shared" si="16"/>
        <v>31802.491</v>
      </c>
      <c r="H192" s="42">
        <f t="shared" si="17"/>
        <v>-4765</v>
      </c>
      <c r="I192" s="51" t="s">
        <v>517</v>
      </c>
      <c r="J192" s="52" t="s">
        <v>518</v>
      </c>
      <c r="K192" s="51">
        <v>-4765</v>
      </c>
      <c r="L192" s="51" t="s">
        <v>519</v>
      </c>
      <c r="M192" s="52" t="s">
        <v>73</v>
      </c>
      <c r="N192" s="52"/>
      <c r="O192" s="53" t="s">
        <v>74</v>
      </c>
      <c r="P192" s="53" t="s">
        <v>75</v>
      </c>
    </row>
    <row r="193" spans="1:16" ht="13.5" thickBot="1">
      <c r="A193" s="42" t="str">
        <f t="shared" si="12"/>
        <v> BSAO 25.23 </v>
      </c>
      <c r="B193" s="9" t="str">
        <f t="shared" si="13"/>
        <v>I</v>
      </c>
      <c r="C193" s="42">
        <f t="shared" si="14"/>
        <v>31819.710999999999</v>
      </c>
      <c r="D193" s="8" t="str">
        <f t="shared" si="15"/>
        <v>vis</v>
      </c>
      <c r="E193" s="50">
        <f>VLOOKUP(C193,A!C$21:E$973,3,FALSE)</f>
        <v>-4756.9988090808629</v>
      </c>
      <c r="F193" s="9" t="s">
        <v>67</v>
      </c>
      <c r="G193" s="8" t="str">
        <f t="shared" si="16"/>
        <v>31819.711</v>
      </c>
      <c r="H193" s="42">
        <f t="shared" si="17"/>
        <v>-4757</v>
      </c>
      <c r="I193" s="51" t="s">
        <v>520</v>
      </c>
      <c r="J193" s="52" t="s">
        <v>521</v>
      </c>
      <c r="K193" s="51">
        <v>-4757</v>
      </c>
      <c r="L193" s="51" t="s">
        <v>291</v>
      </c>
      <c r="M193" s="52" t="s">
        <v>69</v>
      </c>
      <c r="N193" s="52"/>
      <c r="O193" s="53" t="s">
        <v>522</v>
      </c>
      <c r="P193" s="53" t="s">
        <v>523</v>
      </c>
    </row>
    <row r="194" spans="1:16" ht="13.5" thickBot="1">
      <c r="A194" s="42" t="str">
        <f t="shared" si="12"/>
        <v> VB 7.72 </v>
      </c>
      <c r="B194" s="9" t="str">
        <f t="shared" si="13"/>
        <v>I</v>
      </c>
      <c r="C194" s="42">
        <f t="shared" si="14"/>
        <v>32078.782999999999</v>
      </c>
      <c r="D194" s="8" t="str">
        <f t="shared" si="15"/>
        <v>vis</v>
      </c>
      <c r="E194" s="50">
        <f>VLOOKUP(C194,A!C$21:E$973,3,FALSE)</f>
        <v>-4636.0525909143744</v>
      </c>
      <c r="F194" s="9" t="s">
        <v>67</v>
      </c>
      <c r="G194" s="8" t="str">
        <f t="shared" si="16"/>
        <v>32078.783</v>
      </c>
      <c r="H194" s="42">
        <f t="shared" si="17"/>
        <v>-4636</v>
      </c>
      <c r="I194" s="51" t="s">
        <v>524</v>
      </c>
      <c r="J194" s="52" t="s">
        <v>525</v>
      </c>
      <c r="K194" s="51">
        <v>-4636</v>
      </c>
      <c r="L194" s="51" t="s">
        <v>526</v>
      </c>
      <c r="M194" s="52" t="s">
        <v>73</v>
      </c>
      <c r="N194" s="52"/>
      <c r="O194" s="53" t="s">
        <v>74</v>
      </c>
      <c r="P194" s="53" t="s">
        <v>75</v>
      </c>
    </row>
    <row r="195" spans="1:16" ht="13.5" thickBot="1">
      <c r="A195" s="42" t="str">
        <f t="shared" si="12"/>
        <v> VB 7.72 </v>
      </c>
      <c r="B195" s="9" t="str">
        <f t="shared" si="13"/>
        <v>I</v>
      </c>
      <c r="C195" s="42">
        <f t="shared" si="14"/>
        <v>32104.576000000001</v>
      </c>
      <c r="D195" s="8" t="str">
        <f t="shared" si="15"/>
        <v>vis</v>
      </c>
      <c r="E195" s="50">
        <f>VLOOKUP(C195,A!C$21:E$973,3,FALSE)</f>
        <v>-4624.011282686668</v>
      </c>
      <c r="F195" s="9" t="s">
        <v>67</v>
      </c>
      <c r="G195" s="8" t="str">
        <f t="shared" si="16"/>
        <v>32104.576</v>
      </c>
      <c r="H195" s="42">
        <f t="shared" si="17"/>
        <v>-4624</v>
      </c>
      <c r="I195" s="51" t="s">
        <v>527</v>
      </c>
      <c r="J195" s="52" t="s">
        <v>528</v>
      </c>
      <c r="K195" s="51">
        <v>-4624</v>
      </c>
      <c r="L195" s="51" t="s">
        <v>529</v>
      </c>
      <c r="M195" s="52" t="s">
        <v>73</v>
      </c>
      <c r="N195" s="52"/>
      <c r="O195" s="53" t="s">
        <v>74</v>
      </c>
      <c r="P195" s="53" t="s">
        <v>75</v>
      </c>
    </row>
    <row r="196" spans="1:16" ht="13.5" thickBot="1">
      <c r="A196" s="42" t="str">
        <f t="shared" si="12"/>
        <v> VB 7.72 </v>
      </c>
      <c r="B196" s="9" t="str">
        <f t="shared" si="13"/>
        <v>I</v>
      </c>
      <c r="C196" s="42">
        <f t="shared" si="14"/>
        <v>32104.59</v>
      </c>
      <c r="D196" s="8" t="str">
        <f t="shared" si="15"/>
        <v>vis</v>
      </c>
      <c r="E196" s="50">
        <f>VLOOKUP(C196,A!C$21:E$973,3,FALSE)</f>
        <v>-4624.0047468701605</v>
      </c>
      <c r="F196" s="9" t="s">
        <v>67</v>
      </c>
      <c r="G196" s="8" t="str">
        <f t="shared" si="16"/>
        <v>32104.590</v>
      </c>
      <c r="H196" s="42">
        <f t="shared" si="17"/>
        <v>-4624</v>
      </c>
      <c r="I196" s="51" t="s">
        <v>530</v>
      </c>
      <c r="J196" s="52" t="s">
        <v>531</v>
      </c>
      <c r="K196" s="51">
        <v>-4624</v>
      </c>
      <c r="L196" s="51" t="s">
        <v>87</v>
      </c>
      <c r="M196" s="52" t="s">
        <v>73</v>
      </c>
      <c r="N196" s="52"/>
      <c r="O196" s="53" t="s">
        <v>74</v>
      </c>
      <c r="P196" s="53" t="s">
        <v>75</v>
      </c>
    </row>
    <row r="197" spans="1:16" ht="13.5" thickBot="1">
      <c r="A197" s="42" t="str">
        <f t="shared" si="12"/>
        <v> VB 7.72 </v>
      </c>
      <c r="B197" s="9" t="str">
        <f t="shared" si="13"/>
        <v>I</v>
      </c>
      <c r="C197" s="42">
        <f t="shared" si="14"/>
        <v>32421.669000000002</v>
      </c>
      <c r="D197" s="8" t="str">
        <f t="shared" si="15"/>
        <v>vis</v>
      </c>
      <c r="E197" s="50">
        <f>VLOOKUP(C197,A!C$21:E$973,3,FALSE)</f>
        <v>-4475.9783066913205</v>
      </c>
      <c r="F197" s="9" t="s">
        <v>67</v>
      </c>
      <c r="G197" s="8" t="str">
        <f t="shared" si="16"/>
        <v>32421.669</v>
      </c>
      <c r="H197" s="42">
        <f t="shared" si="17"/>
        <v>-4476</v>
      </c>
      <c r="I197" s="51" t="s">
        <v>532</v>
      </c>
      <c r="J197" s="52" t="s">
        <v>533</v>
      </c>
      <c r="K197" s="51">
        <v>-4476</v>
      </c>
      <c r="L197" s="51" t="s">
        <v>534</v>
      </c>
      <c r="M197" s="52" t="s">
        <v>73</v>
      </c>
      <c r="N197" s="52"/>
      <c r="O197" s="53" t="s">
        <v>74</v>
      </c>
      <c r="P197" s="53" t="s">
        <v>75</v>
      </c>
    </row>
    <row r="198" spans="1:16" ht="13.5" thickBot="1">
      <c r="A198" s="42" t="str">
        <f t="shared" si="12"/>
        <v> VB 7.72 </v>
      </c>
      <c r="B198" s="9" t="str">
        <f t="shared" si="13"/>
        <v>II</v>
      </c>
      <c r="C198" s="42">
        <f t="shared" si="14"/>
        <v>32827.669000000002</v>
      </c>
      <c r="D198" s="8" t="str">
        <f t="shared" si="15"/>
        <v>vis</v>
      </c>
      <c r="E198" s="50">
        <f>VLOOKUP(C198,A!C$21:E$973,3,FALSE)</f>
        <v>-4286.439627962649</v>
      </c>
      <c r="F198" s="9" t="s">
        <v>67</v>
      </c>
      <c r="G198" s="8" t="str">
        <f t="shared" si="16"/>
        <v>32827.669</v>
      </c>
      <c r="H198" s="42">
        <f t="shared" si="17"/>
        <v>-4286.5</v>
      </c>
      <c r="I198" s="51" t="s">
        <v>535</v>
      </c>
      <c r="J198" s="52" t="s">
        <v>536</v>
      </c>
      <c r="K198" s="51">
        <v>-4286.5</v>
      </c>
      <c r="L198" s="51" t="s">
        <v>537</v>
      </c>
      <c r="M198" s="52" t="s">
        <v>73</v>
      </c>
      <c r="N198" s="52"/>
      <c r="O198" s="53" t="s">
        <v>74</v>
      </c>
      <c r="P198" s="53" t="s">
        <v>75</v>
      </c>
    </row>
    <row r="199" spans="1:16" ht="13.5" thickBot="1">
      <c r="A199" s="42" t="str">
        <f t="shared" si="12"/>
        <v> VB 7.72 </v>
      </c>
      <c r="B199" s="9" t="str">
        <f t="shared" si="13"/>
        <v>II</v>
      </c>
      <c r="C199" s="42">
        <f t="shared" si="14"/>
        <v>32857.567000000003</v>
      </c>
      <c r="D199" s="8" t="str">
        <f t="shared" si="15"/>
        <v>vis</v>
      </c>
      <c r="E199" s="50">
        <f>VLOOKUP(C199,A!C$21:E$973,3,FALSE)</f>
        <v>-4272.4819249660231</v>
      </c>
      <c r="F199" s="9" t="s">
        <v>67</v>
      </c>
      <c r="G199" s="8" t="str">
        <f t="shared" si="16"/>
        <v>32857.567</v>
      </c>
      <c r="H199" s="42">
        <f t="shared" si="17"/>
        <v>-4272.5</v>
      </c>
      <c r="I199" s="51" t="s">
        <v>538</v>
      </c>
      <c r="J199" s="52" t="s">
        <v>539</v>
      </c>
      <c r="K199" s="51">
        <v>-4272.5</v>
      </c>
      <c r="L199" s="51" t="s">
        <v>165</v>
      </c>
      <c r="M199" s="52" t="s">
        <v>73</v>
      </c>
      <c r="N199" s="52"/>
      <c r="O199" s="53" t="s">
        <v>74</v>
      </c>
      <c r="P199" s="53" t="s">
        <v>75</v>
      </c>
    </row>
    <row r="200" spans="1:16" ht="13.5" thickBot="1">
      <c r="A200" s="42" t="str">
        <f t="shared" si="12"/>
        <v> PZ 12.78 </v>
      </c>
      <c r="B200" s="9" t="str">
        <f t="shared" si="13"/>
        <v>II</v>
      </c>
      <c r="C200" s="42">
        <f t="shared" si="14"/>
        <v>33033.25</v>
      </c>
      <c r="D200" s="8" t="str">
        <f t="shared" si="15"/>
        <v>vis</v>
      </c>
      <c r="E200" s="50">
        <f>VLOOKUP(C200,A!C$21:E$973,3,FALSE)</f>
        <v>-4190.4653641406821</v>
      </c>
      <c r="F200" s="9" t="s">
        <v>67</v>
      </c>
      <c r="G200" s="8" t="str">
        <f t="shared" si="16"/>
        <v>33033.25</v>
      </c>
      <c r="H200" s="42">
        <f t="shared" si="17"/>
        <v>-4190.5</v>
      </c>
      <c r="I200" s="51" t="s">
        <v>540</v>
      </c>
      <c r="J200" s="52" t="s">
        <v>541</v>
      </c>
      <c r="K200" s="51">
        <v>-4190.5</v>
      </c>
      <c r="L200" s="51" t="s">
        <v>435</v>
      </c>
      <c r="M200" s="52" t="s">
        <v>73</v>
      </c>
      <c r="N200" s="52"/>
      <c r="O200" s="53" t="s">
        <v>97</v>
      </c>
      <c r="P200" s="53" t="s">
        <v>98</v>
      </c>
    </row>
    <row r="201" spans="1:16" ht="13.5" thickBot="1">
      <c r="A201" s="42" t="str">
        <f t="shared" si="12"/>
        <v> PZ 12.78 </v>
      </c>
      <c r="B201" s="9" t="str">
        <f t="shared" si="13"/>
        <v>II</v>
      </c>
      <c r="C201" s="42">
        <f t="shared" si="14"/>
        <v>33067.4</v>
      </c>
      <c r="D201" s="8" t="str">
        <f t="shared" si="15"/>
        <v>vis</v>
      </c>
      <c r="E201" s="50">
        <f>VLOOKUP(C201,A!C$21:E$973,3,FALSE)</f>
        <v>-4174.5226403018041</v>
      </c>
      <c r="F201" s="9" t="s">
        <v>67</v>
      </c>
      <c r="G201" s="8" t="str">
        <f t="shared" si="16"/>
        <v>33067.40</v>
      </c>
      <c r="H201" s="42">
        <f t="shared" si="17"/>
        <v>-4174.5</v>
      </c>
      <c r="I201" s="51" t="s">
        <v>542</v>
      </c>
      <c r="J201" s="52" t="s">
        <v>543</v>
      </c>
      <c r="K201" s="51">
        <v>-4174.5</v>
      </c>
      <c r="L201" s="51" t="s">
        <v>401</v>
      </c>
      <c r="M201" s="52" t="s">
        <v>73</v>
      </c>
      <c r="N201" s="52"/>
      <c r="O201" s="53" t="s">
        <v>97</v>
      </c>
      <c r="P201" s="53" t="s">
        <v>98</v>
      </c>
    </row>
    <row r="202" spans="1:16" ht="13.5" thickBot="1">
      <c r="A202" s="42" t="str">
        <f t="shared" si="12"/>
        <v> PZ 12.78 </v>
      </c>
      <c r="B202" s="9" t="str">
        <f t="shared" si="13"/>
        <v>I</v>
      </c>
      <c r="C202" s="42">
        <f t="shared" si="14"/>
        <v>33098.519999999997</v>
      </c>
      <c r="D202" s="8" t="str">
        <f t="shared" si="15"/>
        <v>vis</v>
      </c>
      <c r="E202" s="50">
        <f>VLOOKUP(C202,A!C$21:E$973,3,FALSE)</f>
        <v>-4159.9944538928503</v>
      </c>
      <c r="F202" s="9" t="s">
        <v>67</v>
      </c>
      <c r="G202" s="8" t="str">
        <f t="shared" si="16"/>
        <v>33098.52</v>
      </c>
      <c r="H202" s="42">
        <f t="shared" si="17"/>
        <v>-4160</v>
      </c>
      <c r="I202" s="51" t="s">
        <v>544</v>
      </c>
      <c r="J202" s="52" t="s">
        <v>545</v>
      </c>
      <c r="K202" s="51">
        <v>-4160</v>
      </c>
      <c r="L202" s="51" t="s">
        <v>438</v>
      </c>
      <c r="M202" s="52" t="s">
        <v>73</v>
      </c>
      <c r="N202" s="52"/>
      <c r="O202" s="53" t="s">
        <v>97</v>
      </c>
      <c r="P202" s="53" t="s">
        <v>98</v>
      </c>
    </row>
    <row r="203" spans="1:16" ht="13.5" thickBot="1">
      <c r="A203" s="42" t="str">
        <f t="shared" ref="A203:A266" si="18">P203</f>
        <v> VB 7.72 </v>
      </c>
      <c r="B203" s="9" t="str">
        <f t="shared" ref="B203:B266" si="19">IF(H203=INT(H203),"I","II")</f>
        <v>II</v>
      </c>
      <c r="C203" s="42">
        <f t="shared" ref="C203:C266" si="20">1*G203</f>
        <v>33247.462</v>
      </c>
      <c r="D203" s="8" t="str">
        <f t="shared" ref="D203:D266" si="21">VLOOKUP(F203,I$1:J$5,2,FALSE)</f>
        <v>vis</v>
      </c>
      <c r="E203" s="50">
        <f>VLOOKUP(C203,A!C$21:E$973,3,FALSE)</f>
        <v>-4090.4617694416029</v>
      </c>
      <c r="F203" s="9" t="s">
        <v>67</v>
      </c>
      <c r="G203" s="8" t="str">
        <f t="shared" ref="G203:G266" si="22">MID(I203,3,LEN(I203)-3)</f>
        <v>33247.462</v>
      </c>
      <c r="H203" s="42">
        <f t="shared" ref="H203:H266" si="23">1*K203</f>
        <v>-4090.5</v>
      </c>
      <c r="I203" s="51" t="s">
        <v>546</v>
      </c>
      <c r="J203" s="52" t="s">
        <v>547</v>
      </c>
      <c r="K203" s="51">
        <v>-4090.5</v>
      </c>
      <c r="L203" s="51" t="s">
        <v>183</v>
      </c>
      <c r="M203" s="52" t="s">
        <v>73</v>
      </c>
      <c r="N203" s="52"/>
      <c r="O203" s="53" t="s">
        <v>74</v>
      </c>
      <c r="P203" s="53" t="s">
        <v>75</v>
      </c>
    </row>
    <row r="204" spans="1:16" ht="13.5" thickBot="1">
      <c r="A204" s="42" t="str">
        <f t="shared" si="18"/>
        <v> VB 7.72 </v>
      </c>
      <c r="B204" s="9" t="str">
        <f t="shared" si="19"/>
        <v>I</v>
      </c>
      <c r="C204" s="42">
        <f t="shared" si="20"/>
        <v>33509.809000000001</v>
      </c>
      <c r="D204" s="8" t="str">
        <f t="shared" si="21"/>
        <v>vis</v>
      </c>
      <c r="E204" s="50">
        <f>VLOOKUP(C204,A!C$21:E$973,3,FALSE)</f>
        <v>-3967.9866370563045</v>
      </c>
      <c r="F204" s="9" t="s">
        <v>67</v>
      </c>
      <c r="G204" s="8" t="str">
        <f t="shared" si="22"/>
        <v>33509.809</v>
      </c>
      <c r="H204" s="42">
        <f t="shared" si="23"/>
        <v>-3968</v>
      </c>
      <c r="I204" s="51" t="s">
        <v>548</v>
      </c>
      <c r="J204" s="52" t="s">
        <v>549</v>
      </c>
      <c r="K204" s="51">
        <v>-3968</v>
      </c>
      <c r="L204" s="51" t="s">
        <v>550</v>
      </c>
      <c r="M204" s="52" t="s">
        <v>73</v>
      </c>
      <c r="N204" s="52"/>
      <c r="O204" s="53" t="s">
        <v>74</v>
      </c>
      <c r="P204" s="53" t="s">
        <v>75</v>
      </c>
    </row>
    <row r="205" spans="1:16" ht="13.5" thickBot="1">
      <c r="A205" s="42" t="str">
        <f t="shared" si="18"/>
        <v> KVB 25.12 </v>
      </c>
      <c r="B205" s="9" t="str">
        <f t="shared" si="19"/>
        <v>I</v>
      </c>
      <c r="C205" s="42">
        <f t="shared" si="20"/>
        <v>33653.298999999999</v>
      </c>
      <c r="D205" s="8" t="str">
        <f t="shared" si="21"/>
        <v>vis</v>
      </c>
      <c r="E205" s="50">
        <f>VLOOKUP(C205,A!C$21:E$973,3,FALSE)</f>
        <v>-3900.9991862908446</v>
      </c>
      <c r="F205" s="9" t="s">
        <v>67</v>
      </c>
      <c r="G205" s="8" t="str">
        <f t="shared" si="22"/>
        <v>33653.299</v>
      </c>
      <c r="H205" s="42">
        <f t="shared" si="23"/>
        <v>-3901</v>
      </c>
      <c r="I205" s="51" t="s">
        <v>551</v>
      </c>
      <c r="J205" s="52" t="s">
        <v>552</v>
      </c>
      <c r="K205" s="51">
        <v>-3901</v>
      </c>
      <c r="L205" s="51" t="s">
        <v>410</v>
      </c>
      <c r="M205" s="52" t="s">
        <v>73</v>
      </c>
      <c r="N205" s="52"/>
      <c r="O205" s="53" t="s">
        <v>484</v>
      </c>
      <c r="P205" s="53" t="s">
        <v>485</v>
      </c>
    </row>
    <row r="206" spans="1:16" ht="13.5" thickBot="1">
      <c r="A206" s="42" t="str">
        <f t="shared" si="18"/>
        <v> VB 7.72 </v>
      </c>
      <c r="B206" s="9" t="str">
        <f t="shared" si="19"/>
        <v>I</v>
      </c>
      <c r="C206" s="42">
        <f t="shared" si="20"/>
        <v>33858.790999999997</v>
      </c>
      <c r="D206" s="8" t="str">
        <f t="shared" si="21"/>
        <v>vis</v>
      </c>
      <c r="E206" s="50">
        <f>VLOOKUP(C206,A!C$21:E$973,3,FALSE)</f>
        <v>-3805.0664715881057</v>
      </c>
      <c r="F206" s="9" t="s">
        <v>67</v>
      </c>
      <c r="G206" s="8" t="str">
        <f t="shared" si="22"/>
        <v>33858.791</v>
      </c>
      <c r="H206" s="42">
        <f t="shared" si="23"/>
        <v>-3805</v>
      </c>
      <c r="I206" s="51" t="s">
        <v>553</v>
      </c>
      <c r="J206" s="52" t="s">
        <v>554</v>
      </c>
      <c r="K206" s="51">
        <v>-3805</v>
      </c>
      <c r="L206" s="51" t="s">
        <v>555</v>
      </c>
      <c r="M206" s="52" t="s">
        <v>73</v>
      </c>
      <c r="N206" s="52"/>
      <c r="O206" s="53" t="s">
        <v>74</v>
      </c>
      <c r="P206" s="53" t="s">
        <v>75</v>
      </c>
    </row>
    <row r="207" spans="1:16" ht="13.5" thickBot="1">
      <c r="A207" s="42" t="str">
        <f t="shared" si="18"/>
        <v> PZ 12.78 </v>
      </c>
      <c r="B207" s="9" t="str">
        <f t="shared" si="19"/>
        <v>I</v>
      </c>
      <c r="C207" s="42">
        <f t="shared" si="20"/>
        <v>33895.32</v>
      </c>
      <c r="D207" s="8" t="str">
        <f t="shared" si="21"/>
        <v>vis</v>
      </c>
      <c r="E207" s="50">
        <f>VLOOKUP(C207,A!C$21:E$973,3,FALSE)</f>
        <v>-3788.0131257869234</v>
      </c>
      <c r="F207" s="9" t="s">
        <v>67</v>
      </c>
      <c r="G207" s="8" t="str">
        <f t="shared" si="22"/>
        <v>33895.32</v>
      </c>
      <c r="H207" s="42">
        <f t="shared" si="23"/>
        <v>-3788</v>
      </c>
      <c r="I207" s="51" t="s">
        <v>556</v>
      </c>
      <c r="J207" s="52" t="s">
        <v>557</v>
      </c>
      <c r="K207" s="51">
        <v>-3788</v>
      </c>
      <c r="L207" s="51" t="s">
        <v>417</v>
      </c>
      <c r="M207" s="52" t="s">
        <v>73</v>
      </c>
      <c r="N207" s="52"/>
      <c r="O207" s="53" t="s">
        <v>97</v>
      </c>
      <c r="P207" s="53" t="s">
        <v>98</v>
      </c>
    </row>
    <row r="208" spans="1:16" ht="13.5" thickBot="1">
      <c r="A208" s="42" t="str">
        <f t="shared" si="18"/>
        <v> VB 7.72 </v>
      </c>
      <c r="B208" s="9" t="str">
        <f t="shared" si="19"/>
        <v>II</v>
      </c>
      <c r="C208" s="42">
        <f t="shared" si="20"/>
        <v>33900.720000000001</v>
      </c>
      <c r="D208" s="8" t="str">
        <f t="shared" si="21"/>
        <v>vis</v>
      </c>
      <c r="E208" s="50">
        <f>VLOOKUP(C208,A!C$21:E$973,3,FALSE)</f>
        <v>-3785.4921679910244</v>
      </c>
      <c r="F208" s="9" t="s">
        <v>67</v>
      </c>
      <c r="G208" s="8" t="str">
        <f t="shared" si="22"/>
        <v>33900.720</v>
      </c>
      <c r="H208" s="42">
        <f t="shared" si="23"/>
        <v>-3785.5</v>
      </c>
      <c r="I208" s="51" t="s">
        <v>558</v>
      </c>
      <c r="J208" s="52" t="s">
        <v>559</v>
      </c>
      <c r="K208" s="51">
        <v>-3785.5</v>
      </c>
      <c r="L208" s="51" t="s">
        <v>138</v>
      </c>
      <c r="M208" s="52" t="s">
        <v>73</v>
      </c>
      <c r="N208" s="52"/>
      <c r="O208" s="53" t="s">
        <v>74</v>
      </c>
      <c r="P208" s="53" t="s">
        <v>75</v>
      </c>
    </row>
    <row r="209" spans="1:16" ht="13.5" thickBot="1">
      <c r="A209" s="42" t="str">
        <f t="shared" si="18"/>
        <v> VB 7.72 </v>
      </c>
      <c r="B209" s="9" t="str">
        <f t="shared" si="19"/>
        <v>II</v>
      </c>
      <c r="C209" s="42">
        <f t="shared" si="20"/>
        <v>33913.684000000001</v>
      </c>
      <c r="D209" s="8" t="str">
        <f t="shared" si="21"/>
        <v>vis</v>
      </c>
      <c r="E209" s="50">
        <f>VLOOKUP(C209,A!C$21:E$973,3,FALSE)</f>
        <v>-3779.4400019047225</v>
      </c>
      <c r="F209" s="9" t="s">
        <v>67</v>
      </c>
      <c r="G209" s="8" t="str">
        <f t="shared" si="22"/>
        <v>33913.684</v>
      </c>
      <c r="H209" s="42">
        <f t="shared" si="23"/>
        <v>-3779.5</v>
      </c>
      <c r="I209" s="51" t="s">
        <v>560</v>
      </c>
      <c r="J209" s="52" t="s">
        <v>561</v>
      </c>
      <c r="K209" s="51">
        <v>-3779.5</v>
      </c>
      <c r="L209" s="51" t="s">
        <v>537</v>
      </c>
      <c r="M209" s="52" t="s">
        <v>73</v>
      </c>
      <c r="N209" s="52"/>
      <c r="O209" s="53" t="s">
        <v>74</v>
      </c>
      <c r="P209" s="53" t="s">
        <v>75</v>
      </c>
    </row>
    <row r="210" spans="1:16" ht="13.5" thickBot="1">
      <c r="A210" s="42" t="str">
        <f t="shared" si="18"/>
        <v> KVB 25.12 </v>
      </c>
      <c r="B210" s="9" t="str">
        <f t="shared" si="19"/>
        <v>I</v>
      </c>
      <c r="C210" s="42">
        <f t="shared" si="20"/>
        <v>34272.461000000003</v>
      </c>
      <c r="D210" s="8" t="str">
        <f t="shared" si="21"/>
        <v>vis</v>
      </c>
      <c r="E210" s="50">
        <f>VLOOKUP(C210,A!C$21:E$973,3,FALSE)</f>
        <v>-3611.9470991011831</v>
      </c>
      <c r="F210" s="9" t="s">
        <v>67</v>
      </c>
      <c r="G210" s="8" t="str">
        <f t="shared" si="22"/>
        <v>34272.461</v>
      </c>
      <c r="H210" s="42">
        <f t="shared" si="23"/>
        <v>-3612</v>
      </c>
      <c r="I210" s="51" t="s">
        <v>562</v>
      </c>
      <c r="J210" s="52" t="s">
        <v>563</v>
      </c>
      <c r="K210" s="51">
        <v>-3612</v>
      </c>
      <c r="L210" s="51" t="s">
        <v>310</v>
      </c>
      <c r="M210" s="52" t="s">
        <v>73</v>
      </c>
      <c r="N210" s="52"/>
      <c r="O210" s="53" t="s">
        <v>484</v>
      </c>
      <c r="P210" s="53" t="s">
        <v>485</v>
      </c>
    </row>
    <row r="211" spans="1:16" ht="13.5" thickBot="1">
      <c r="A211" s="42" t="str">
        <f t="shared" si="18"/>
        <v> PZ 12.78 </v>
      </c>
      <c r="B211" s="9" t="str">
        <f t="shared" si="19"/>
        <v>I</v>
      </c>
      <c r="C211" s="42">
        <f t="shared" si="20"/>
        <v>34330.160000000003</v>
      </c>
      <c r="D211" s="8" t="str">
        <f t="shared" si="21"/>
        <v>vis</v>
      </c>
      <c r="E211" s="50">
        <f>VLOOKUP(C211,A!C$21:E$973,3,FALSE)</f>
        <v>-3585.0106650520065</v>
      </c>
      <c r="F211" s="9" t="s">
        <v>67</v>
      </c>
      <c r="G211" s="8" t="str">
        <f t="shared" si="22"/>
        <v>34330.16</v>
      </c>
      <c r="H211" s="42">
        <f t="shared" si="23"/>
        <v>-3585</v>
      </c>
      <c r="I211" s="51" t="s">
        <v>564</v>
      </c>
      <c r="J211" s="52" t="s">
        <v>565</v>
      </c>
      <c r="K211" s="51">
        <v>-3585</v>
      </c>
      <c r="L211" s="51" t="s">
        <v>566</v>
      </c>
      <c r="M211" s="52" t="s">
        <v>73</v>
      </c>
      <c r="N211" s="52"/>
      <c r="O211" s="53" t="s">
        <v>97</v>
      </c>
      <c r="P211" s="53" t="s">
        <v>98</v>
      </c>
    </row>
    <row r="212" spans="1:16" ht="13.5" thickBot="1">
      <c r="A212" s="42" t="str">
        <f t="shared" si="18"/>
        <v> PZ 12.79 </v>
      </c>
      <c r="B212" s="9" t="str">
        <f t="shared" si="19"/>
        <v>I</v>
      </c>
      <c r="C212" s="42">
        <f t="shared" si="20"/>
        <v>34330.171999999999</v>
      </c>
      <c r="D212" s="8" t="str">
        <f t="shared" si="21"/>
        <v>vis</v>
      </c>
      <c r="E212" s="50">
        <f>VLOOKUP(C212,A!C$21:E$973,3,FALSE)</f>
        <v>-3585.0050629235734</v>
      </c>
      <c r="F212" s="9" t="s">
        <v>67</v>
      </c>
      <c r="G212" s="8" t="str">
        <f t="shared" si="22"/>
        <v>34330.172</v>
      </c>
      <c r="H212" s="42">
        <f t="shared" si="23"/>
        <v>-3585</v>
      </c>
      <c r="I212" s="51" t="s">
        <v>567</v>
      </c>
      <c r="J212" s="52" t="s">
        <v>568</v>
      </c>
      <c r="K212" s="51">
        <v>-3585</v>
      </c>
      <c r="L212" s="51" t="s">
        <v>569</v>
      </c>
      <c r="M212" s="52" t="s">
        <v>69</v>
      </c>
      <c r="N212" s="52"/>
      <c r="O212" s="53" t="s">
        <v>97</v>
      </c>
      <c r="P212" s="53" t="s">
        <v>114</v>
      </c>
    </row>
    <row r="213" spans="1:16" ht="13.5" thickBot="1">
      <c r="A213" s="42" t="str">
        <f t="shared" si="18"/>
        <v> PZ 12.78 </v>
      </c>
      <c r="B213" s="9" t="str">
        <f t="shared" si="19"/>
        <v>II</v>
      </c>
      <c r="C213" s="42">
        <f t="shared" si="20"/>
        <v>34331.25</v>
      </c>
      <c r="D213" s="8" t="str">
        <f t="shared" si="21"/>
        <v>vis</v>
      </c>
      <c r="E213" s="50">
        <f>VLOOKUP(C213,A!C$21:E$973,3,FALSE)</f>
        <v>-3584.5018050524659</v>
      </c>
      <c r="F213" s="9" t="s">
        <v>67</v>
      </c>
      <c r="G213" s="8" t="str">
        <f t="shared" si="22"/>
        <v>34331.25</v>
      </c>
      <c r="H213" s="42">
        <f t="shared" si="23"/>
        <v>-3584.5</v>
      </c>
      <c r="I213" s="51" t="s">
        <v>570</v>
      </c>
      <c r="J213" s="52" t="s">
        <v>571</v>
      </c>
      <c r="K213" s="51">
        <v>-3584.5</v>
      </c>
      <c r="L213" s="51" t="s">
        <v>432</v>
      </c>
      <c r="M213" s="52" t="s">
        <v>73</v>
      </c>
      <c r="N213" s="52"/>
      <c r="O213" s="53" t="s">
        <v>97</v>
      </c>
      <c r="P213" s="53" t="s">
        <v>98</v>
      </c>
    </row>
    <row r="214" spans="1:16" ht="13.5" thickBot="1">
      <c r="A214" s="42" t="str">
        <f t="shared" si="18"/>
        <v> KVB 25.12 </v>
      </c>
      <c r="B214" s="9" t="str">
        <f t="shared" si="19"/>
        <v>I</v>
      </c>
      <c r="C214" s="42">
        <f t="shared" si="20"/>
        <v>34334.472999999998</v>
      </c>
      <c r="D214" s="8" t="str">
        <f t="shared" si="21"/>
        <v>vis</v>
      </c>
      <c r="E214" s="50">
        <f>VLOOKUP(C214,A!C$21:E$973,3,FALSE)</f>
        <v>-3582.9971667235441</v>
      </c>
      <c r="F214" s="9" t="s">
        <v>67</v>
      </c>
      <c r="G214" s="8" t="str">
        <f t="shared" si="22"/>
        <v>34334.473</v>
      </c>
      <c r="H214" s="42">
        <f t="shared" si="23"/>
        <v>-3583</v>
      </c>
      <c r="I214" s="51" t="s">
        <v>572</v>
      </c>
      <c r="J214" s="52" t="s">
        <v>573</v>
      </c>
      <c r="K214" s="51">
        <v>-3583</v>
      </c>
      <c r="L214" s="51" t="s">
        <v>407</v>
      </c>
      <c r="M214" s="52" t="s">
        <v>73</v>
      </c>
      <c r="N214" s="52"/>
      <c r="O214" s="53" t="s">
        <v>484</v>
      </c>
      <c r="P214" s="53" t="s">
        <v>485</v>
      </c>
    </row>
    <row r="215" spans="1:16" ht="13.5" thickBot="1">
      <c r="A215" s="42" t="str">
        <f t="shared" si="18"/>
        <v> PZ 12.78 </v>
      </c>
      <c r="B215" s="9" t="str">
        <f t="shared" si="19"/>
        <v>I</v>
      </c>
      <c r="C215" s="42">
        <f t="shared" si="20"/>
        <v>34390.15</v>
      </c>
      <c r="D215" s="8" t="str">
        <f t="shared" si="21"/>
        <v>vis</v>
      </c>
      <c r="E215" s="50">
        <f>VLOOKUP(C215,A!C$21:E$973,3,FALSE)</f>
        <v>-3557.0046913157194</v>
      </c>
      <c r="F215" s="9" t="s">
        <v>67</v>
      </c>
      <c r="G215" s="8" t="str">
        <f t="shared" si="22"/>
        <v>34390.15</v>
      </c>
      <c r="H215" s="42">
        <f t="shared" si="23"/>
        <v>-3557</v>
      </c>
      <c r="I215" s="51" t="s">
        <v>574</v>
      </c>
      <c r="J215" s="52" t="s">
        <v>575</v>
      </c>
      <c r="K215" s="51">
        <v>-3557</v>
      </c>
      <c r="L215" s="51" t="s">
        <v>398</v>
      </c>
      <c r="M215" s="52" t="s">
        <v>73</v>
      </c>
      <c r="N215" s="52"/>
      <c r="O215" s="53" t="s">
        <v>97</v>
      </c>
      <c r="P215" s="53" t="s">
        <v>98</v>
      </c>
    </row>
    <row r="216" spans="1:16" ht="13.5" thickBot="1">
      <c r="A216" s="42" t="str">
        <f t="shared" si="18"/>
        <v> KVB 25.12 </v>
      </c>
      <c r="B216" s="9" t="str">
        <f t="shared" si="19"/>
        <v>I</v>
      </c>
      <c r="C216" s="42">
        <f t="shared" si="20"/>
        <v>34392.366999999998</v>
      </c>
      <c r="D216" s="8" t="str">
        <f t="shared" si="21"/>
        <v>vis</v>
      </c>
      <c r="E216" s="50">
        <f>VLOOKUP(C216,A!C$21:E$973,3,FALSE)</f>
        <v>-3555.9696980872936</v>
      </c>
      <c r="F216" s="9" t="s">
        <v>67</v>
      </c>
      <c r="G216" s="8" t="str">
        <f t="shared" si="22"/>
        <v>34392.367</v>
      </c>
      <c r="H216" s="42">
        <f t="shared" si="23"/>
        <v>-3556</v>
      </c>
      <c r="I216" s="51" t="s">
        <v>576</v>
      </c>
      <c r="J216" s="52" t="s">
        <v>577</v>
      </c>
      <c r="K216" s="51">
        <v>-3556</v>
      </c>
      <c r="L216" s="51" t="s">
        <v>578</v>
      </c>
      <c r="M216" s="52" t="s">
        <v>73</v>
      </c>
      <c r="N216" s="52"/>
      <c r="O216" s="53" t="s">
        <v>484</v>
      </c>
      <c r="P216" s="53" t="s">
        <v>485</v>
      </c>
    </row>
    <row r="217" spans="1:16" ht="13.5" thickBot="1">
      <c r="A217" s="42" t="str">
        <f t="shared" si="18"/>
        <v> KVB 25.12 </v>
      </c>
      <c r="B217" s="9" t="str">
        <f t="shared" si="19"/>
        <v>I</v>
      </c>
      <c r="C217" s="42">
        <f t="shared" si="20"/>
        <v>34454.347999999998</v>
      </c>
      <c r="D217" s="8" t="str">
        <f t="shared" si="21"/>
        <v>vis</v>
      </c>
      <c r="E217" s="50">
        <f>VLOOKUP(C217,A!C$21:E$973,3,FALSE)</f>
        <v>-3527.0342378747769</v>
      </c>
      <c r="F217" s="9" t="s">
        <v>67</v>
      </c>
      <c r="G217" s="8" t="str">
        <f t="shared" si="22"/>
        <v>34454.348</v>
      </c>
      <c r="H217" s="42">
        <f t="shared" si="23"/>
        <v>-3527</v>
      </c>
      <c r="I217" s="51" t="s">
        <v>579</v>
      </c>
      <c r="J217" s="52" t="s">
        <v>580</v>
      </c>
      <c r="K217" s="51">
        <v>-3527</v>
      </c>
      <c r="L217" s="51" t="s">
        <v>581</v>
      </c>
      <c r="M217" s="52" t="s">
        <v>73</v>
      </c>
      <c r="N217" s="52"/>
      <c r="O217" s="53" t="s">
        <v>484</v>
      </c>
      <c r="P217" s="53" t="s">
        <v>485</v>
      </c>
    </row>
    <row r="218" spans="1:16" ht="13.5" thickBot="1">
      <c r="A218" s="42" t="str">
        <f t="shared" si="18"/>
        <v> KVB 25.12 </v>
      </c>
      <c r="B218" s="9" t="str">
        <f t="shared" si="19"/>
        <v>I</v>
      </c>
      <c r="C218" s="42">
        <f t="shared" si="20"/>
        <v>34636.463000000003</v>
      </c>
      <c r="D218" s="8" t="str">
        <f t="shared" si="21"/>
        <v>vis</v>
      </c>
      <c r="E218" s="50">
        <f>VLOOKUP(C218,A!C$21:E$973,3,FALSE)</f>
        <v>-3442.0149362080947</v>
      </c>
      <c r="F218" s="9" t="s">
        <v>67</v>
      </c>
      <c r="G218" s="8" t="str">
        <f t="shared" si="22"/>
        <v>34636.463</v>
      </c>
      <c r="H218" s="42">
        <f t="shared" si="23"/>
        <v>-3442</v>
      </c>
      <c r="I218" s="51" t="s">
        <v>582</v>
      </c>
      <c r="J218" s="52" t="s">
        <v>583</v>
      </c>
      <c r="K218" s="51">
        <v>-3442</v>
      </c>
      <c r="L218" s="51" t="s">
        <v>107</v>
      </c>
      <c r="M218" s="52" t="s">
        <v>73</v>
      </c>
      <c r="N218" s="52"/>
      <c r="O218" s="53" t="s">
        <v>484</v>
      </c>
      <c r="P218" s="53" t="s">
        <v>485</v>
      </c>
    </row>
    <row r="219" spans="1:16" ht="13.5" thickBot="1">
      <c r="A219" s="42" t="str">
        <f t="shared" si="18"/>
        <v> PZ 12.78 </v>
      </c>
      <c r="B219" s="9" t="str">
        <f t="shared" si="19"/>
        <v>I</v>
      </c>
      <c r="C219" s="42">
        <f t="shared" si="20"/>
        <v>35041.4</v>
      </c>
      <c r="D219" s="8" t="str">
        <f t="shared" si="21"/>
        <v>vis</v>
      </c>
      <c r="E219" s="50">
        <f>VLOOKUP(C219,A!C$21:E$973,3,FALSE)</f>
        <v>-3252.9725126899866</v>
      </c>
      <c r="F219" s="9" t="s">
        <v>67</v>
      </c>
      <c r="G219" s="8" t="str">
        <f t="shared" si="22"/>
        <v>35041.40</v>
      </c>
      <c r="H219" s="42">
        <f t="shared" si="23"/>
        <v>-3253</v>
      </c>
      <c r="I219" s="51" t="s">
        <v>584</v>
      </c>
      <c r="J219" s="52" t="s">
        <v>585</v>
      </c>
      <c r="K219" s="51">
        <v>-3253</v>
      </c>
      <c r="L219" s="51" t="s">
        <v>372</v>
      </c>
      <c r="M219" s="52" t="s">
        <v>73</v>
      </c>
      <c r="N219" s="52"/>
      <c r="O219" s="53" t="s">
        <v>97</v>
      </c>
      <c r="P219" s="53" t="s">
        <v>98</v>
      </c>
    </row>
    <row r="220" spans="1:16" ht="13.5" thickBot="1">
      <c r="A220" s="42" t="str">
        <f t="shared" si="18"/>
        <v> PZ 12.78 </v>
      </c>
      <c r="B220" s="9" t="str">
        <f t="shared" si="19"/>
        <v>I</v>
      </c>
      <c r="C220" s="42">
        <f t="shared" si="20"/>
        <v>35075.599999999999</v>
      </c>
      <c r="D220" s="8" t="str">
        <f t="shared" si="21"/>
        <v>vis</v>
      </c>
      <c r="E220" s="50">
        <f>VLOOKUP(C220,A!C$21:E$973,3,FALSE)</f>
        <v>-3237.0064466492972</v>
      </c>
      <c r="F220" s="9" t="s">
        <v>67</v>
      </c>
      <c r="G220" s="8" t="str">
        <f t="shared" si="22"/>
        <v>35075.60</v>
      </c>
      <c r="H220" s="42">
        <f t="shared" si="23"/>
        <v>-3237</v>
      </c>
      <c r="I220" s="51" t="s">
        <v>586</v>
      </c>
      <c r="J220" s="52" t="s">
        <v>587</v>
      </c>
      <c r="K220" s="51">
        <v>-3237</v>
      </c>
      <c r="L220" s="51" t="s">
        <v>398</v>
      </c>
      <c r="M220" s="52" t="s">
        <v>73</v>
      </c>
      <c r="N220" s="52"/>
      <c r="O220" s="53" t="s">
        <v>97</v>
      </c>
      <c r="P220" s="53" t="s">
        <v>98</v>
      </c>
    </row>
    <row r="221" spans="1:16" ht="13.5" thickBot="1">
      <c r="A221" s="42" t="str">
        <f t="shared" si="18"/>
        <v> KVB 25.12 </v>
      </c>
      <c r="B221" s="9" t="str">
        <f t="shared" si="19"/>
        <v>I</v>
      </c>
      <c r="C221" s="42">
        <f t="shared" si="20"/>
        <v>35135.644</v>
      </c>
      <c r="D221" s="8" t="str">
        <f t="shared" si="21"/>
        <v>vis</v>
      </c>
      <c r="E221" s="50">
        <f>VLOOKUP(C221,A!C$21:E$973,3,FALSE)</f>
        <v>-3208.975263335049</v>
      </c>
      <c r="F221" s="9" t="s">
        <v>67</v>
      </c>
      <c r="G221" s="8" t="str">
        <f t="shared" si="22"/>
        <v>35135.644</v>
      </c>
      <c r="H221" s="42">
        <f t="shared" si="23"/>
        <v>-3209</v>
      </c>
      <c r="I221" s="51" t="s">
        <v>588</v>
      </c>
      <c r="J221" s="52" t="s">
        <v>589</v>
      </c>
      <c r="K221" s="51">
        <v>-3209</v>
      </c>
      <c r="L221" s="51" t="s">
        <v>590</v>
      </c>
      <c r="M221" s="52" t="s">
        <v>73</v>
      </c>
      <c r="N221" s="52"/>
      <c r="O221" s="53" t="s">
        <v>484</v>
      </c>
      <c r="P221" s="53" t="s">
        <v>485</v>
      </c>
    </row>
    <row r="222" spans="1:16" ht="13.5" thickBot="1">
      <c r="A222" s="42" t="str">
        <f t="shared" si="18"/>
        <v> KVB 25.12 </v>
      </c>
      <c r="B222" s="9" t="str">
        <f t="shared" si="19"/>
        <v>I</v>
      </c>
      <c r="C222" s="42">
        <f t="shared" si="20"/>
        <v>35197.618999999999</v>
      </c>
      <c r="D222" s="8" t="str">
        <f t="shared" si="21"/>
        <v>vis</v>
      </c>
      <c r="E222" s="50">
        <f>VLOOKUP(C222,A!C$21:E$973,3,FALSE)</f>
        <v>-3180.0426041867509</v>
      </c>
      <c r="F222" s="9" t="s">
        <v>67</v>
      </c>
      <c r="G222" s="8" t="str">
        <f t="shared" si="22"/>
        <v>35197.619</v>
      </c>
      <c r="H222" s="42">
        <f t="shared" si="23"/>
        <v>-3180</v>
      </c>
      <c r="I222" s="51" t="s">
        <v>591</v>
      </c>
      <c r="J222" s="52" t="s">
        <v>592</v>
      </c>
      <c r="K222" s="51">
        <v>-3180</v>
      </c>
      <c r="L222" s="51" t="s">
        <v>593</v>
      </c>
      <c r="M222" s="52" t="s">
        <v>73</v>
      </c>
      <c r="N222" s="52"/>
      <c r="O222" s="53" t="s">
        <v>484</v>
      </c>
      <c r="P222" s="53" t="s">
        <v>485</v>
      </c>
    </row>
    <row r="223" spans="1:16" ht="13.5" thickBot="1">
      <c r="A223" s="42" t="str">
        <f t="shared" si="18"/>
        <v> KVB 25.12 </v>
      </c>
      <c r="B223" s="9" t="str">
        <f t="shared" si="19"/>
        <v>I</v>
      </c>
      <c r="C223" s="42">
        <f t="shared" si="20"/>
        <v>35223.489000000001</v>
      </c>
      <c r="D223" s="8" t="str">
        <f t="shared" si="21"/>
        <v>vis</v>
      </c>
      <c r="E223" s="50">
        <f>VLOOKUP(C223,A!C$21:E$973,3,FALSE)</f>
        <v>-3167.9653489682501</v>
      </c>
      <c r="F223" s="9" t="s">
        <v>67</v>
      </c>
      <c r="G223" s="8" t="str">
        <f t="shared" si="22"/>
        <v>35223.489</v>
      </c>
      <c r="H223" s="42">
        <f t="shared" si="23"/>
        <v>-3168</v>
      </c>
      <c r="I223" s="51" t="s">
        <v>594</v>
      </c>
      <c r="J223" s="52" t="s">
        <v>595</v>
      </c>
      <c r="K223" s="51">
        <v>-3168</v>
      </c>
      <c r="L223" s="51" t="s">
        <v>177</v>
      </c>
      <c r="M223" s="52" t="s">
        <v>73</v>
      </c>
      <c r="N223" s="52"/>
      <c r="O223" s="53" t="s">
        <v>484</v>
      </c>
      <c r="P223" s="53" t="s">
        <v>485</v>
      </c>
    </row>
    <row r="224" spans="1:16" ht="13.5" thickBot="1">
      <c r="A224" s="42" t="str">
        <f t="shared" si="18"/>
        <v> KVB 25.12 </v>
      </c>
      <c r="B224" s="9" t="str">
        <f t="shared" si="19"/>
        <v>I</v>
      </c>
      <c r="C224" s="42">
        <f t="shared" si="20"/>
        <v>35223.523999999998</v>
      </c>
      <c r="D224" s="8" t="str">
        <f t="shared" si="21"/>
        <v>vis</v>
      </c>
      <c r="E224" s="50">
        <f>VLOOKUP(C224,A!C$21:E$973,3,FALSE)</f>
        <v>-3167.9490094269822</v>
      </c>
      <c r="F224" s="9" t="s">
        <v>67</v>
      </c>
      <c r="G224" s="8" t="str">
        <f t="shared" si="22"/>
        <v>35223.524</v>
      </c>
      <c r="H224" s="42">
        <f t="shared" si="23"/>
        <v>-3168</v>
      </c>
      <c r="I224" s="51" t="s">
        <v>596</v>
      </c>
      <c r="J224" s="52" t="s">
        <v>597</v>
      </c>
      <c r="K224" s="51">
        <v>-3168</v>
      </c>
      <c r="L224" s="51" t="s">
        <v>598</v>
      </c>
      <c r="M224" s="52" t="s">
        <v>73</v>
      </c>
      <c r="N224" s="52"/>
      <c r="O224" s="53" t="s">
        <v>484</v>
      </c>
      <c r="P224" s="53" t="s">
        <v>485</v>
      </c>
    </row>
    <row r="225" spans="1:16" ht="13.5" thickBot="1">
      <c r="A225" s="42" t="str">
        <f t="shared" si="18"/>
        <v> MSAI 29.496 </v>
      </c>
      <c r="B225" s="9" t="str">
        <f t="shared" si="19"/>
        <v>I</v>
      </c>
      <c r="C225" s="42">
        <f t="shared" si="20"/>
        <v>35328.339999999997</v>
      </c>
      <c r="D225" s="8" t="str">
        <f t="shared" si="21"/>
        <v>vis</v>
      </c>
      <c r="E225" s="50">
        <f>VLOOKUP(C225,A!C$21:E$973,3,FALSE)</f>
        <v>-3119.0162849205185</v>
      </c>
      <c r="F225" s="9" t="s">
        <v>67</v>
      </c>
      <c r="G225" s="8" t="str">
        <f t="shared" si="22"/>
        <v>35328.34</v>
      </c>
      <c r="H225" s="42">
        <f t="shared" si="23"/>
        <v>-3119</v>
      </c>
      <c r="I225" s="51" t="s">
        <v>599</v>
      </c>
      <c r="J225" s="52" t="s">
        <v>600</v>
      </c>
      <c r="K225" s="51">
        <v>-3119</v>
      </c>
      <c r="L225" s="51" t="s">
        <v>417</v>
      </c>
      <c r="M225" s="52" t="s">
        <v>73</v>
      </c>
      <c r="N225" s="52"/>
      <c r="O225" s="53" t="s">
        <v>601</v>
      </c>
      <c r="P225" s="53" t="s">
        <v>602</v>
      </c>
    </row>
    <row r="226" spans="1:16" ht="13.5" thickBot="1">
      <c r="A226" s="42" t="str">
        <f t="shared" si="18"/>
        <v> MSAI 29.496 </v>
      </c>
      <c r="B226" s="9" t="str">
        <f t="shared" si="19"/>
        <v>I</v>
      </c>
      <c r="C226" s="42">
        <f t="shared" si="20"/>
        <v>35371.300000000003</v>
      </c>
      <c r="D226" s="8" t="str">
        <f t="shared" si="21"/>
        <v>vis</v>
      </c>
      <c r="E226" s="50">
        <f>VLOOKUP(C226,A!C$21:E$973,3,FALSE)</f>
        <v>-3098.9606651220333</v>
      </c>
      <c r="F226" s="9" t="s">
        <v>67</v>
      </c>
      <c r="G226" s="8" t="str">
        <f t="shared" si="22"/>
        <v>35371.30</v>
      </c>
      <c r="H226" s="42">
        <f t="shared" si="23"/>
        <v>-3099</v>
      </c>
      <c r="I226" s="51" t="s">
        <v>603</v>
      </c>
      <c r="J226" s="52" t="s">
        <v>604</v>
      </c>
      <c r="K226" s="51">
        <v>-3099</v>
      </c>
      <c r="L226" s="51" t="s">
        <v>110</v>
      </c>
      <c r="M226" s="52" t="s">
        <v>73</v>
      </c>
      <c r="N226" s="52"/>
      <c r="O226" s="53" t="s">
        <v>601</v>
      </c>
      <c r="P226" s="53" t="s">
        <v>602</v>
      </c>
    </row>
    <row r="227" spans="1:16" ht="13.5" thickBot="1">
      <c r="A227" s="42" t="str">
        <f t="shared" si="18"/>
        <v> ARIE 11 </v>
      </c>
      <c r="B227" s="9" t="str">
        <f t="shared" si="19"/>
        <v>I</v>
      </c>
      <c r="C227" s="42">
        <f t="shared" si="20"/>
        <v>35373.349000000002</v>
      </c>
      <c r="D227" s="8" t="str">
        <f t="shared" si="21"/>
        <v>vis</v>
      </c>
      <c r="E227" s="50">
        <f>VLOOKUP(C227,A!C$21:E$973,3,FALSE)</f>
        <v>-3098.0041016917012</v>
      </c>
      <c r="F227" s="9" t="s">
        <v>67</v>
      </c>
      <c r="G227" s="8" t="str">
        <f t="shared" si="22"/>
        <v>35373.349</v>
      </c>
      <c r="H227" s="42">
        <f t="shared" si="23"/>
        <v>-3098</v>
      </c>
      <c r="I227" s="51" t="s">
        <v>605</v>
      </c>
      <c r="J227" s="52" t="s">
        <v>606</v>
      </c>
      <c r="K227" s="51">
        <v>-3098</v>
      </c>
      <c r="L227" s="51" t="s">
        <v>607</v>
      </c>
      <c r="M227" s="52" t="s">
        <v>69</v>
      </c>
      <c r="N227" s="52"/>
      <c r="O227" s="53" t="s">
        <v>601</v>
      </c>
      <c r="P227" s="53" t="s">
        <v>608</v>
      </c>
    </row>
    <row r="228" spans="1:16" ht="13.5" thickBot="1">
      <c r="A228" s="42" t="str">
        <f t="shared" si="18"/>
        <v> MSAI 29.496 </v>
      </c>
      <c r="B228" s="9" t="str">
        <f t="shared" si="19"/>
        <v>I</v>
      </c>
      <c r="C228" s="42">
        <f t="shared" si="20"/>
        <v>35373.370000000003</v>
      </c>
      <c r="D228" s="8" t="str">
        <f t="shared" si="21"/>
        <v>vis</v>
      </c>
      <c r="E228" s="50">
        <f>VLOOKUP(C228,A!C$21:E$973,3,FALSE)</f>
        <v>-3097.994297966939</v>
      </c>
      <c r="F228" s="9" t="s">
        <v>67</v>
      </c>
      <c r="G228" s="8" t="str">
        <f t="shared" si="22"/>
        <v>35373.37</v>
      </c>
      <c r="H228" s="42">
        <f t="shared" si="23"/>
        <v>-3098</v>
      </c>
      <c r="I228" s="51" t="s">
        <v>609</v>
      </c>
      <c r="J228" s="52" t="s">
        <v>610</v>
      </c>
      <c r="K228" s="51">
        <v>-3098</v>
      </c>
      <c r="L228" s="51" t="s">
        <v>438</v>
      </c>
      <c r="M228" s="52" t="s">
        <v>73</v>
      </c>
      <c r="N228" s="52"/>
      <c r="O228" s="53" t="s">
        <v>601</v>
      </c>
      <c r="P228" s="53" t="s">
        <v>602</v>
      </c>
    </row>
    <row r="229" spans="1:16" ht="13.5" thickBot="1">
      <c r="A229" s="42" t="str">
        <f t="shared" si="18"/>
        <v> KVB 25.12 </v>
      </c>
      <c r="B229" s="9" t="str">
        <f t="shared" si="19"/>
        <v>I</v>
      </c>
      <c r="C229" s="42">
        <f t="shared" si="20"/>
        <v>35375.447</v>
      </c>
      <c r="D229" s="8" t="str">
        <f t="shared" si="21"/>
        <v>vis</v>
      </c>
      <c r="E229" s="50">
        <f>VLOOKUP(C229,A!C$21:E$973,3,FALSE)</f>
        <v>-3097.0246629035919</v>
      </c>
      <c r="F229" s="9" t="s">
        <v>67</v>
      </c>
      <c r="G229" s="8" t="str">
        <f t="shared" si="22"/>
        <v>35375.447</v>
      </c>
      <c r="H229" s="42">
        <f t="shared" si="23"/>
        <v>-3097</v>
      </c>
      <c r="I229" s="51" t="s">
        <v>611</v>
      </c>
      <c r="J229" s="52" t="s">
        <v>612</v>
      </c>
      <c r="K229" s="51">
        <v>-3097</v>
      </c>
      <c r="L229" s="51" t="s">
        <v>613</v>
      </c>
      <c r="M229" s="52" t="s">
        <v>73</v>
      </c>
      <c r="N229" s="52"/>
      <c r="O229" s="53" t="s">
        <v>484</v>
      </c>
      <c r="P229" s="53" t="s">
        <v>485</v>
      </c>
    </row>
    <row r="230" spans="1:16" ht="13.5" thickBot="1">
      <c r="A230" s="42" t="str">
        <f t="shared" si="18"/>
        <v> MSAI 29.496 </v>
      </c>
      <c r="B230" s="9" t="str">
        <f t="shared" si="19"/>
        <v>I</v>
      </c>
      <c r="C230" s="42">
        <f t="shared" si="20"/>
        <v>35429.199999999997</v>
      </c>
      <c r="D230" s="8" t="str">
        <f t="shared" si="21"/>
        <v>vis</v>
      </c>
      <c r="E230" s="50">
        <f>VLOOKUP(C230,A!C$21:E$973,3,FALSE)</f>
        <v>-3071.9303954215679</v>
      </c>
      <c r="F230" s="9" t="s">
        <v>67</v>
      </c>
      <c r="G230" s="8" t="str">
        <f t="shared" si="22"/>
        <v>35429.20</v>
      </c>
      <c r="H230" s="42">
        <f t="shared" si="23"/>
        <v>-3072</v>
      </c>
      <c r="I230" s="51" t="s">
        <v>614</v>
      </c>
      <c r="J230" s="52" t="s">
        <v>615</v>
      </c>
      <c r="K230" s="51">
        <v>-3072</v>
      </c>
      <c r="L230" s="51" t="s">
        <v>129</v>
      </c>
      <c r="M230" s="52" t="s">
        <v>73</v>
      </c>
      <c r="N230" s="52"/>
      <c r="O230" s="53" t="s">
        <v>601</v>
      </c>
      <c r="P230" s="53" t="s">
        <v>602</v>
      </c>
    </row>
    <row r="231" spans="1:16" ht="13.5" thickBot="1">
      <c r="A231" s="42" t="str">
        <f t="shared" si="18"/>
        <v> MSAI 29.496 </v>
      </c>
      <c r="B231" s="9" t="str">
        <f t="shared" si="19"/>
        <v>II</v>
      </c>
      <c r="C231" s="42">
        <f t="shared" si="20"/>
        <v>35432.22</v>
      </c>
      <c r="D231" s="8" t="str">
        <f t="shared" si="21"/>
        <v>vis</v>
      </c>
      <c r="E231" s="50">
        <f>VLOOKUP(C231,A!C$21:E$973,3,FALSE)</f>
        <v>-3070.520526432008</v>
      </c>
      <c r="F231" s="9" t="s">
        <v>67</v>
      </c>
      <c r="G231" s="8" t="str">
        <f t="shared" si="22"/>
        <v>35432.22</v>
      </c>
      <c r="H231" s="42">
        <f t="shared" si="23"/>
        <v>-3070.5</v>
      </c>
      <c r="I231" s="51" t="s">
        <v>616</v>
      </c>
      <c r="J231" s="52" t="s">
        <v>617</v>
      </c>
      <c r="K231" s="51">
        <v>-3070.5</v>
      </c>
      <c r="L231" s="51" t="s">
        <v>618</v>
      </c>
      <c r="M231" s="52" t="s">
        <v>73</v>
      </c>
      <c r="N231" s="52"/>
      <c r="O231" s="53" t="s">
        <v>601</v>
      </c>
      <c r="P231" s="53" t="s">
        <v>602</v>
      </c>
    </row>
    <row r="232" spans="1:16" ht="13.5" thickBot="1">
      <c r="A232" s="42" t="str">
        <f t="shared" si="18"/>
        <v> MSAI 29.496 </v>
      </c>
      <c r="B232" s="9" t="str">
        <f t="shared" si="19"/>
        <v>I</v>
      </c>
      <c r="C232" s="42">
        <f t="shared" si="20"/>
        <v>35476.199999999997</v>
      </c>
      <c r="D232" s="8" t="str">
        <f t="shared" si="21"/>
        <v>vis</v>
      </c>
      <c r="E232" s="50">
        <f>VLOOKUP(C232,A!C$21:E$973,3,FALSE)</f>
        <v>-3049.9887257165246</v>
      </c>
      <c r="F232" s="9" t="s">
        <v>67</v>
      </c>
      <c r="G232" s="8" t="str">
        <f t="shared" si="22"/>
        <v>35476.20</v>
      </c>
      <c r="H232" s="42">
        <f t="shared" si="23"/>
        <v>-3050</v>
      </c>
      <c r="I232" s="51" t="s">
        <v>619</v>
      </c>
      <c r="J232" s="52" t="s">
        <v>620</v>
      </c>
      <c r="K232" s="51">
        <v>-3050</v>
      </c>
      <c r="L232" s="51" t="s">
        <v>361</v>
      </c>
      <c r="M232" s="52" t="s">
        <v>73</v>
      </c>
      <c r="N232" s="52"/>
      <c r="O232" s="53" t="s">
        <v>601</v>
      </c>
      <c r="P232" s="53" t="s">
        <v>602</v>
      </c>
    </row>
    <row r="233" spans="1:16" ht="13.5" thickBot="1">
      <c r="A233" s="42" t="str">
        <f t="shared" si="18"/>
        <v> MSAI 29.496 </v>
      </c>
      <c r="B233" s="9" t="str">
        <f t="shared" si="19"/>
        <v>II</v>
      </c>
      <c r="C233" s="42">
        <f t="shared" si="20"/>
        <v>35477.25</v>
      </c>
      <c r="D233" s="8" t="str">
        <f t="shared" si="21"/>
        <v>vis</v>
      </c>
      <c r="E233" s="50">
        <f>VLOOKUP(C233,A!C$21:E$973,3,FALSE)</f>
        <v>-3049.4985394784321</v>
      </c>
      <c r="F233" s="9" t="s">
        <v>67</v>
      </c>
      <c r="G233" s="8" t="str">
        <f t="shared" si="22"/>
        <v>35477.25</v>
      </c>
      <c r="H233" s="42">
        <f t="shared" si="23"/>
        <v>-3049.5</v>
      </c>
      <c r="I233" s="51" t="s">
        <v>621</v>
      </c>
      <c r="J233" s="52" t="s">
        <v>622</v>
      </c>
      <c r="K233" s="51">
        <v>-3049.5</v>
      </c>
      <c r="L233" s="51" t="s">
        <v>460</v>
      </c>
      <c r="M233" s="52" t="s">
        <v>73</v>
      </c>
      <c r="N233" s="52"/>
      <c r="O233" s="53" t="s">
        <v>601</v>
      </c>
      <c r="P233" s="53" t="s">
        <v>602</v>
      </c>
    </row>
    <row r="234" spans="1:16" ht="13.5" thickBot="1">
      <c r="A234" s="42" t="str">
        <f t="shared" si="18"/>
        <v> MSAI 29.496 </v>
      </c>
      <c r="B234" s="9" t="str">
        <f t="shared" si="19"/>
        <v>I</v>
      </c>
      <c r="C234" s="42">
        <f t="shared" si="20"/>
        <v>35630.449999999997</v>
      </c>
      <c r="D234" s="8" t="str">
        <f t="shared" si="21"/>
        <v>vis</v>
      </c>
      <c r="E234" s="50">
        <f>VLOOKUP(C234,A!C$21:E$973,3,FALSE)</f>
        <v>-2977.978033120718</v>
      </c>
      <c r="F234" s="9" t="s">
        <v>67</v>
      </c>
      <c r="G234" s="8" t="str">
        <f t="shared" si="22"/>
        <v>35630.45</v>
      </c>
      <c r="H234" s="42">
        <f t="shared" si="23"/>
        <v>-2978</v>
      </c>
      <c r="I234" s="51" t="s">
        <v>623</v>
      </c>
      <c r="J234" s="52" t="s">
        <v>624</v>
      </c>
      <c r="K234" s="51">
        <v>-2978</v>
      </c>
      <c r="L234" s="51" t="s">
        <v>427</v>
      </c>
      <c r="M234" s="52" t="s">
        <v>73</v>
      </c>
      <c r="N234" s="52"/>
      <c r="O234" s="53" t="s">
        <v>601</v>
      </c>
      <c r="P234" s="53" t="s">
        <v>602</v>
      </c>
    </row>
    <row r="235" spans="1:16" ht="13.5" thickBot="1">
      <c r="A235" s="42" t="str">
        <f t="shared" si="18"/>
        <v> MSAI 29.496 </v>
      </c>
      <c r="B235" s="9" t="str">
        <f t="shared" si="19"/>
        <v>II</v>
      </c>
      <c r="C235" s="42">
        <f t="shared" si="20"/>
        <v>35631.42</v>
      </c>
      <c r="D235" s="8" t="str">
        <f t="shared" si="21"/>
        <v>vis</v>
      </c>
      <c r="E235" s="50">
        <f>VLOOKUP(C235,A!C$21:E$973,3,FALSE)</f>
        <v>-2977.5251944055281</v>
      </c>
      <c r="F235" s="9" t="s">
        <v>67</v>
      </c>
      <c r="G235" s="8" t="str">
        <f t="shared" si="22"/>
        <v>35631.42</v>
      </c>
      <c r="H235" s="42">
        <f t="shared" si="23"/>
        <v>-2977.5</v>
      </c>
      <c r="I235" s="51" t="s">
        <v>625</v>
      </c>
      <c r="J235" s="52" t="s">
        <v>626</v>
      </c>
      <c r="K235" s="51">
        <v>-2977.5</v>
      </c>
      <c r="L235" s="51" t="s">
        <v>401</v>
      </c>
      <c r="M235" s="52" t="s">
        <v>73</v>
      </c>
      <c r="N235" s="52"/>
      <c r="O235" s="53" t="s">
        <v>601</v>
      </c>
      <c r="P235" s="53" t="s">
        <v>602</v>
      </c>
    </row>
    <row r="236" spans="1:16" ht="13.5" thickBot="1">
      <c r="A236" s="42" t="str">
        <f t="shared" si="18"/>
        <v> MSAI 29.496 </v>
      </c>
      <c r="B236" s="9" t="str">
        <f t="shared" si="19"/>
        <v>II</v>
      </c>
      <c r="C236" s="42">
        <f t="shared" si="20"/>
        <v>35659.42</v>
      </c>
      <c r="D236" s="8" t="str">
        <f t="shared" si="21"/>
        <v>vis</v>
      </c>
      <c r="E236" s="50">
        <f>VLOOKUP(C236,A!C$21:E$973,3,FALSE)</f>
        <v>-2964.4535613897574</v>
      </c>
      <c r="F236" s="9" t="s">
        <v>67</v>
      </c>
      <c r="G236" s="8" t="str">
        <f t="shared" si="22"/>
        <v>35659.42</v>
      </c>
      <c r="H236" s="42">
        <f t="shared" si="23"/>
        <v>-2964.5</v>
      </c>
      <c r="I236" s="51" t="s">
        <v>627</v>
      </c>
      <c r="J236" s="52" t="s">
        <v>628</v>
      </c>
      <c r="K236" s="51">
        <v>-2964.5</v>
      </c>
      <c r="L236" s="51" t="s">
        <v>629</v>
      </c>
      <c r="M236" s="52" t="s">
        <v>73</v>
      </c>
      <c r="N236" s="52"/>
      <c r="O236" s="53" t="s">
        <v>601</v>
      </c>
      <c r="P236" s="53" t="s">
        <v>602</v>
      </c>
    </row>
    <row r="237" spans="1:16" ht="13.5" thickBot="1">
      <c r="A237" s="42" t="str">
        <f t="shared" si="18"/>
        <v> MSAI 29.496 </v>
      </c>
      <c r="B237" s="9" t="str">
        <f t="shared" si="19"/>
        <v>I</v>
      </c>
      <c r="C237" s="42">
        <f t="shared" si="20"/>
        <v>35660.410000000003</v>
      </c>
      <c r="D237" s="8" t="str">
        <f t="shared" si="21"/>
        <v>vis</v>
      </c>
      <c r="E237" s="50">
        <f>VLOOKUP(C237,A!C$21:E$973,3,FALSE)</f>
        <v>-2963.9913857938404</v>
      </c>
      <c r="F237" s="9" t="s">
        <v>67</v>
      </c>
      <c r="G237" s="8" t="str">
        <f t="shared" si="22"/>
        <v>35660.41</v>
      </c>
      <c r="H237" s="42">
        <f t="shared" si="23"/>
        <v>-2964</v>
      </c>
      <c r="I237" s="51" t="s">
        <v>630</v>
      </c>
      <c r="J237" s="52" t="s">
        <v>631</v>
      </c>
      <c r="K237" s="51">
        <v>-2964</v>
      </c>
      <c r="L237" s="51" t="s">
        <v>361</v>
      </c>
      <c r="M237" s="52" t="s">
        <v>73</v>
      </c>
      <c r="N237" s="52"/>
      <c r="O237" s="53" t="s">
        <v>601</v>
      </c>
      <c r="P237" s="53" t="s">
        <v>602</v>
      </c>
    </row>
    <row r="238" spans="1:16" ht="13.5" thickBot="1">
      <c r="A238" s="42" t="str">
        <f t="shared" si="18"/>
        <v> MSAI 29.496 </v>
      </c>
      <c r="B238" s="9" t="str">
        <f t="shared" si="19"/>
        <v>I</v>
      </c>
      <c r="C238" s="42">
        <f t="shared" si="20"/>
        <v>35662.46</v>
      </c>
      <c r="D238" s="8" t="str">
        <f t="shared" si="21"/>
        <v>vis</v>
      </c>
      <c r="E238" s="50">
        <f>VLOOKUP(C238,A!C$21:E$973,3,FALSE)</f>
        <v>-2963.0343555194736</v>
      </c>
      <c r="F238" s="9" t="s">
        <v>67</v>
      </c>
      <c r="G238" s="8" t="str">
        <f t="shared" si="22"/>
        <v>35662.46</v>
      </c>
      <c r="H238" s="42">
        <f t="shared" si="23"/>
        <v>-2963</v>
      </c>
      <c r="I238" s="51" t="s">
        <v>632</v>
      </c>
      <c r="J238" s="52" t="s">
        <v>633</v>
      </c>
      <c r="K238" s="51">
        <v>-2963</v>
      </c>
      <c r="L238" s="51" t="s">
        <v>634</v>
      </c>
      <c r="M238" s="52" t="s">
        <v>73</v>
      </c>
      <c r="N238" s="52"/>
      <c r="O238" s="53" t="s">
        <v>601</v>
      </c>
      <c r="P238" s="53" t="s">
        <v>602</v>
      </c>
    </row>
    <row r="239" spans="1:16" ht="13.5" thickBot="1">
      <c r="A239" s="42" t="str">
        <f t="shared" si="18"/>
        <v> MSAI 29.496 </v>
      </c>
      <c r="B239" s="9" t="str">
        <f t="shared" si="19"/>
        <v>I</v>
      </c>
      <c r="C239" s="42">
        <f t="shared" si="20"/>
        <v>35690.480000000003</v>
      </c>
      <c r="D239" s="8" t="str">
        <f t="shared" si="21"/>
        <v>vis</v>
      </c>
      <c r="E239" s="50">
        <f>VLOOKUP(C239,A!C$21:E$973,3,FALSE)</f>
        <v>-2949.9533856229755</v>
      </c>
      <c r="F239" s="9" t="s">
        <v>67</v>
      </c>
      <c r="G239" s="8" t="str">
        <f t="shared" si="22"/>
        <v>35690.48</v>
      </c>
      <c r="H239" s="42">
        <f t="shared" si="23"/>
        <v>-2950</v>
      </c>
      <c r="I239" s="51" t="s">
        <v>635</v>
      </c>
      <c r="J239" s="52" t="s">
        <v>636</v>
      </c>
      <c r="K239" s="51">
        <v>-2950</v>
      </c>
      <c r="L239" s="51" t="s">
        <v>629</v>
      </c>
      <c r="M239" s="52" t="s">
        <v>73</v>
      </c>
      <c r="N239" s="52"/>
      <c r="O239" s="53" t="s">
        <v>601</v>
      </c>
      <c r="P239" s="53" t="s">
        <v>602</v>
      </c>
    </row>
    <row r="240" spans="1:16" ht="13.5" thickBot="1">
      <c r="A240" s="42" t="str">
        <f t="shared" si="18"/>
        <v> MSAI 29.496 </v>
      </c>
      <c r="B240" s="9" t="str">
        <f t="shared" si="19"/>
        <v>II</v>
      </c>
      <c r="C240" s="42">
        <f t="shared" si="20"/>
        <v>35691.440000000002</v>
      </c>
      <c r="D240" s="8" t="str">
        <f t="shared" si="21"/>
        <v>vis</v>
      </c>
      <c r="E240" s="50">
        <f>VLOOKUP(C240,A!C$21:E$973,3,FALSE)</f>
        <v>-2949.5052153481497</v>
      </c>
      <c r="F240" s="9" t="s">
        <v>67</v>
      </c>
      <c r="G240" s="8" t="str">
        <f t="shared" si="22"/>
        <v>35691.44</v>
      </c>
      <c r="H240" s="42">
        <f t="shared" si="23"/>
        <v>-2949.5</v>
      </c>
      <c r="I240" s="51" t="s">
        <v>637</v>
      </c>
      <c r="J240" s="52" t="s">
        <v>638</v>
      </c>
      <c r="K240" s="51">
        <v>-2949.5</v>
      </c>
      <c r="L240" s="51" t="s">
        <v>398</v>
      </c>
      <c r="M240" s="52" t="s">
        <v>73</v>
      </c>
      <c r="N240" s="52"/>
      <c r="O240" s="53" t="s">
        <v>601</v>
      </c>
      <c r="P240" s="53" t="s">
        <v>602</v>
      </c>
    </row>
    <row r="241" spans="1:16" ht="13.5" thickBot="1">
      <c r="A241" s="42" t="str">
        <f t="shared" si="18"/>
        <v> MSAI 29.496 </v>
      </c>
      <c r="B241" s="9" t="str">
        <f t="shared" si="19"/>
        <v>I</v>
      </c>
      <c r="C241" s="42">
        <f t="shared" si="20"/>
        <v>35692.550000000003</v>
      </c>
      <c r="D241" s="8" t="str">
        <f t="shared" si="21"/>
        <v>vis</v>
      </c>
      <c r="E241" s="50">
        <f>VLOOKUP(C241,A!C$21:E$973,3,FALSE)</f>
        <v>-2948.9870184678812</v>
      </c>
      <c r="F241" s="9" t="s">
        <v>67</v>
      </c>
      <c r="G241" s="8" t="str">
        <f t="shared" si="22"/>
        <v>35692.55</v>
      </c>
      <c r="H241" s="42">
        <f t="shared" si="23"/>
        <v>-2949</v>
      </c>
      <c r="I241" s="51" t="s">
        <v>639</v>
      </c>
      <c r="J241" s="52" t="s">
        <v>640</v>
      </c>
      <c r="K241" s="51">
        <v>-2949</v>
      </c>
      <c r="L241" s="51" t="s">
        <v>388</v>
      </c>
      <c r="M241" s="52" t="s">
        <v>73</v>
      </c>
      <c r="N241" s="52"/>
      <c r="O241" s="53" t="s">
        <v>601</v>
      </c>
      <c r="P241" s="53" t="s">
        <v>602</v>
      </c>
    </row>
    <row r="242" spans="1:16" ht="13.5" thickBot="1">
      <c r="A242" s="42" t="str">
        <f t="shared" si="18"/>
        <v> MSAI 29.496 </v>
      </c>
      <c r="B242" s="9" t="str">
        <f t="shared" si="19"/>
        <v>II</v>
      </c>
      <c r="C242" s="42">
        <f t="shared" si="20"/>
        <v>35717.42</v>
      </c>
      <c r="D242" s="8" t="str">
        <f t="shared" si="21"/>
        <v>vis</v>
      </c>
      <c r="E242" s="50">
        <f>VLOOKUP(C242,A!C$21:E$973,3,FALSE)</f>
        <v>-2937.3766072856615</v>
      </c>
      <c r="F242" s="9" t="s">
        <v>67</v>
      </c>
      <c r="G242" s="8" t="str">
        <f t="shared" si="22"/>
        <v>35717.42</v>
      </c>
      <c r="H242" s="42">
        <f t="shared" si="23"/>
        <v>-2937.5</v>
      </c>
      <c r="I242" s="51" t="s">
        <v>641</v>
      </c>
      <c r="J242" s="52" t="s">
        <v>642</v>
      </c>
      <c r="K242" s="51">
        <v>-2937.5</v>
      </c>
      <c r="L242" s="51" t="s">
        <v>643</v>
      </c>
      <c r="M242" s="52" t="s">
        <v>73</v>
      </c>
      <c r="N242" s="52"/>
      <c r="O242" s="53" t="s">
        <v>601</v>
      </c>
      <c r="P242" s="53" t="s">
        <v>602</v>
      </c>
    </row>
    <row r="243" spans="1:16" ht="13.5" thickBot="1">
      <c r="A243" s="42" t="str">
        <f t="shared" si="18"/>
        <v> MHAR 8 </v>
      </c>
      <c r="B243" s="9" t="str">
        <f t="shared" si="19"/>
        <v>I</v>
      </c>
      <c r="C243" s="42">
        <f t="shared" si="20"/>
        <v>36369.5</v>
      </c>
      <c r="D243" s="8" t="str">
        <f t="shared" si="21"/>
        <v>vis</v>
      </c>
      <c r="E243" s="50">
        <f>VLOOKUP(C243,A!C$21:E$973,3,FALSE)</f>
        <v>-2632.9569481098179</v>
      </c>
      <c r="F243" s="9" t="s">
        <v>67</v>
      </c>
      <c r="G243" s="8" t="str">
        <f t="shared" si="22"/>
        <v>36369.500</v>
      </c>
      <c r="H243" s="42">
        <f t="shared" si="23"/>
        <v>-2633</v>
      </c>
      <c r="I243" s="51" t="s">
        <v>652</v>
      </c>
      <c r="J243" s="52" t="s">
        <v>653</v>
      </c>
      <c r="K243" s="51">
        <v>-2633</v>
      </c>
      <c r="L243" s="51" t="s">
        <v>654</v>
      </c>
      <c r="M243" s="52" t="s">
        <v>73</v>
      </c>
      <c r="N243" s="52"/>
      <c r="O243" s="53" t="s">
        <v>484</v>
      </c>
      <c r="P243" s="53" t="s">
        <v>655</v>
      </c>
    </row>
    <row r="244" spans="1:16" ht="13.5" thickBot="1">
      <c r="A244" s="42" t="str">
        <f t="shared" si="18"/>
        <v> MHAR 8 </v>
      </c>
      <c r="B244" s="9" t="str">
        <f t="shared" si="19"/>
        <v>II</v>
      </c>
      <c r="C244" s="42">
        <f t="shared" si="20"/>
        <v>36432.559999999998</v>
      </c>
      <c r="D244" s="8" t="str">
        <f t="shared" si="21"/>
        <v>vis</v>
      </c>
      <c r="E244" s="50">
        <f>VLOOKUP(C244,A!C$21:E$973,3,FALSE)</f>
        <v>-2603.5177631821589</v>
      </c>
      <c r="F244" s="9" t="s">
        <v>67</v>
      </c>
      <c r="G244" s="8" t="str">
        <f t="shared" si="22"/>
        <v>36432.560</v>
      </c>
      <c r="H244" s="42">
        <f t="shared" si="23"/>
        <v>-2603.5</v>
      </c>
      <c r="I244" s="51" t="s">
        <v>656</v>
      </c>
      <c r="J244" s="52" t="s">
        <v>657</v>
      </c>
      <c r="K244" s="51">
        <v>-2603.5</v>
      </c>
      <c r="L244" s="51" t="s">
        <v>658</v>
      </c>
      <c r="M244" s="52" t="s">
        <v>73</v>
      </c>
      <c r="N244" s="52"/>
      <c r="O244" s="53" t="s">
        <v>484</v>
      </c>
      <c r="P244" s="53" t="s">
        <v>655</v>
      </c>
    </row>
    <row r="245" spans="1:16" ht="13.5" thickBot="1">
      <c r="A245" s="42" t="str">
        <f t="shared" si="18"/>
        <v> MHAR 8 </v>
      </c>
      <c r="B245" s="9" t="str">
        <f t="shared" si="19"/>
        <v>II</v>
      </c>
      <c r="C245" s="42">
        <f t="shared" si="20"/>
        <v>36460.432999999997</v>
      </c>
      <c r="D245" s="8" t="str">
        <f t="shared" si="21"/>
        <v>vis</v>
      </c>
      <c r="E245" s="50">
        <f>VLOOKUP(C245,A!C$21:E$973,3,FALSE)</f>
        <v>-2590.5054193589958</v>
      </c>
      <c r="F245" s="9" t="s">
        <v>67</v>
      </c>
      <c r="G245" s="8" t="str">
        <f t="shared" si="22"/>
        <v>36460.433</v>
      </c>
      <c r="H245" s="42">
        <f t="shared" si="23"/>
        <v>-2590.5</v>
      </c>
      <c r="I245" s="51" t="s">
        <v>659</v>
      </c>
      <c r="J245" s="52" t="s">
        <v>660</v>
      </c>
      <c r="K245" s="51">
        <v>-2590.5</v>
      </c>
      <c r="L245" s="51" t="s">
        <v>404</v>
      </c>
      <c r="M245" s="52" t="s">
        <v>73</v>
      </c>
      <c r="N245" s="52"/>
      <c r="O245" s="53" t="s">
        <v>484</v>
      </c>
      <c r="P245" s="53" t="s">
        <v>655</v>
      </c>
    </row>
    <row r="246" spans="1:16" ht="13.5" thickBot="1">
      <c r="A246" s="42" t="str">
        <f t="shared" si="18"/>
        <v> MHAR 8 </v>
      </c>
      <c r="B246" s="9" t="str">
        <f t="shared" si="19"/>
        <v>I</v>
      </c>
      <c r="C246" s="42">
        <f t="shared" si="20"/>
        <v>36461.474000000002</v>
      </c>
      <c r="D246" s="8" t="str">
        <f t="shared" si="21"/>
        <v>vis</v>
      </c>
      <c r="E246" s="50">
        <f>VLOOKUP(C246,A!C$21:E$973,3,FALSE)</f>
        <v>-2590.0194347172287</v>
      </c>
      <c r="F246" s="9" t="s">
        <v>67</v>
      </c>
      <c r="G246" s="8" t="str">
        <f t="shared" si="22"/>
        <v>36461.474</v>
      </c>
      <c r="H246" s="42">
        <f t="shared" si="23"/>
        <v>-2590</v>
      </c>
      <c r="I246" s="51" t="s">
        <v>661</v>
      </c>
      <c r="J246" s="52" t="s">
        <v>662</v>
      </c>
      <c r="K246" s="51">
        <v>-2590</v>
      </c>
      <c r="L246" s="51" t="s">
        <v>452</v>
      </c>
      <c r="M246" s="52" t="s">
        <v>73</v>
      </c>
      <c r="N246" s="52"/>
      <c r="O246" s="53" t="s">
        <v>484</v>
      </c>
      <c r="P246" s="53" t="s">
        <v>655</v>
      </c>
    </row>
    <row r="247" spans="1:16" ht="13.5" thickBot="1">
      <c r="A247" s="42" t="str">
        <f t="shared" si="18"/>
        <v> MHAR 8 </v>
      </c>
      <c r="B247" s="9" t="str">
        <f t="shared" si="19"/>
        <v>I</v>
      </c>
      <c r="C247" s="42">
        <f t="shared" si="20"/>
        <v>36808.517</v>
      </c>
      <c r="D247" s="8" t="str">
        <f t="shared" si="21"/>
        <v>vis</v>
      </c>
      <c r="E247" s="50">
        <f>VLOOKUP(C247,A!C$21:E$973,3,FALSE)</f>
        <v>-2428.0044798353715</v>
      </c>
      <c r="F247" s="9" t="s">
        <v>67</v>
      </c>
      <c r="G247" s="8" t="str">
        <f t="shared" si="22"/>
        <v>36808.517</v>
      </c>
      <c r="H247" s="42">
        <f t="shared" si="23"/>
        <v>-2428</v>
      </c>
      <c r="I247" s="51" t="s">
        <v>663</v>
      </c>
      <c r="J247" s="52" t="s">
        <v>664</v>
      </c>
      <c r="K247" s="51">
        <v>-2428</v>
      </c>
      <c r="L247" s="51" t="s">
        <v>87</v>
      </c>
      <c r="M247" s="52" t="s">
        <v>73</v>
      </c>
      <c r="N247" s="52"/>
      <c r="O247" s="53" t="s">
        <v>484</v>
      </c>
      <c r="P247" s="53" t="s">
        <v>655</v>
      </c>
    </row>
    <row r="248" spans="1:16" ht="13.5" thickBot="1">
      <c r="A248" s="42" t="str">
        <f t="shared" si="18"/>
        <v> MHAR 8 </v>
      </c>
      <c r="B248" s="9" t="str">
        <f t="shared" si="19"/>
        <v>II</v>
      </c>
      <c r="C248" s="42">
        <f t="shared" si="20"/>
        <v>37017.432999999997</v>
      </c>
      <c r="D248" s="8" t="str">
        <f t="shared" si="21"/>
        <v>vis</v>
      </c>
      <c r="E248" s="50">
        <f>VLOOKUP(C248,A!C$21:E$973,3,FALSE)</f>
        <v>-2330.4732911524193</v>
      </c>
      <c r="F248" s="9" t="s">
        <v>67</v>
      </c>
      <c r="G248" s="8" t="str">
        <f t="shared" si="22"/>
        <v>37017.433</v>
      </c>
      <c r="H248" s="42">
        <f t="shared" si="23"/>
        <v>-2330.5</v>
      </c>
      <c r="I248" s="51" t="s">
        <v>665</v>
      </c>
      <c r="J248" s="52" t="s">
        <v>666</v>
      </c>
      <c r="K248" s="51">
        <v>-2330.5</v>
      </c>
      <c r="L248" s="51" t="s">
        <v>667</v>
      </c>
      <c r="M248" s="52" t="s">
        <v>73</v>
      </c>
      <c r="N248" s="52"/>
      <c r="O248" s="53" t="s">
        <v>484</v>
      </c>
      <c r="P248" s="53" t="s">
        <v>655</v>
      </c>
    </row>
    <row r="249" spans="1:16" ht="13.5" thickBot="1">
      <c r="A249" s="42" t="str">
        <f t="shared" si="18"/>
        <v> MHAR 8 </v>
      </c>
      <c r="B249" s="9" t="str">
        <f t="shared" si="19"/>
        <v>I</v>
      </c>
      <c r="C249" s="42">
        <f t="shared" si="20"/>
        <v>37018.445</v>
      </c>
      <c r="D249" s="8" t="str">
        <f t="shared" si="21"/>
        <v>vis</v>
      </c>
      <c r="E249" s="50">
        <f>VLOOKUP(C249,A!C$21:E$973,3,FALSE)</f>
        <v>-2330.0008449877055</v>
      </c>
      <c r="F249" s="9" t="s">
        <v>67</v>
      </c>
      <c r="G249" s="8" t="str">
        <f t="shared" si="22"/>
        <v>37018.445</v>
      </c>
      <c r="H249" s="42">
        <f t="shared" si="23"/>
        <v>-2330</v>
      </c>
      <c r="I249" s="51" t="s">
        <v>668</v>
      </c>
      <c r="J249" s="52" t="s">
        <v>669</v>
      </c>
      <c r="K249" s="51">
        <v>-2330</v>
      </c>
      <c r="L249" s="51" t="s">
        <v>467</v>
      </c>
      <c r="M249" s="52" t="s">
        <v>73</v>
      </c>
      <c r="N249" s="52"/>
      <c r="O249" s="53" t="s">
        <v>484</v>
      </c>
      <c r="P249" s="53" t="s">
        <v>655</v>
      </c>
    </row>
    <row r="250" spans="1:16" ht="13.5" thickBot="1">
      <c r="A250" s="42" t="str">
        <f t="shared" si="18"/>
        <v> MHAR 8 </v>
      </c>
      <c r="B250" s="9" t="str">
        <f t="shared" si="19"/>
        <v>I</v>
      </c>
      <c r="C250" s="42">
        <f t="shared" si="20"/>
        <v>37078.411999999997</v>
      </c>
      <c r="D250" s="8" t="str">
        <f t="shared" si="21"/>
        <v>vis</v>
      </c>
      <c r="E250" s="50">
        <f>VLOOKUP(C250,A!C$21:E$973,3,FALSE)</f>
        <v>-2302.005608664253</v>
      </c>
      <c r="F250" s="9" t="s">
        <v>67</v>
      </c>
      <c r="G250" s="8" t="str">
        <f t="shared" si="22"/>
        <v>37078.412</v>
      </c>
      <c r="H250" s="42">
        <f t="shared" si="23"/>
        <v>-2302</v>
      </c>
      <c r="I250" s="51" t="s">
        <v>670</v>
      </c>
      <c r="J250" s="52" t="s">
        <v>671</v>
      </c>
      <c r="K250" s="51">
        <v>-2302</v>
      </c>
      <c r="L250" s="51" t="s">
        <v>404</v>
      </c>
      <c r="M250" s="52" t="s">
        <v>73</v>
      </c>
      <c r="N250" s="52"/>
      <c r="O250" s="53" t="s">
        <v>484</v>
      </c>
      <c r="P250" s="53" t="s">
        <v>655</v>
      </c>
    </row>
    <row r="251" spans="1:16" ht="13.5" thickBot="1">
      <c r="A251" s="42" t="str">
        <f t="shared" si="18"/>
        <v> MHAR 8 </v>
      </c>
      <c r="B251" s="9" t="str">
        <f t="shared" si="19"/>
        <v>II</v>
      </c>
      <c r="C251" s="42">
        <f t="shared" si="20"/>
        <v>37317.29</v>
      </c>
      <c r="D251" s="8" t="str">
        <f t="shared" si="21"/>
        <v>vis</v>
      </c>
      <c r="E251" s="50">
        <f>VLOOKUP(C251,A!C$21:E$973,3,FALSE)</f>
        <v>-2190.4868389663502</v>
      </c>
      <c r="F251" s="9" t="s">
        <v>67</v>
      </c>
      <c r="G251" s="8" t="str">
        <f t="shared" si="22"/>
        <v>37317.290</v>
      </c>
      <c r="H251" s="42">
        <f t="shared" si="23"/>
        <v>-2190.5</v>
      </c>
      <c r="I251" s="51" t="s">
        <v>672</v>
      </c>
      <c r="J251" s="52" t="s">
        <v>673</v>
      </c>
      <c r="K251" s="51">
        <v>-2190.5</v>
      </c>
      <c r="L251" s="51" t="s">
        <v>674</v>
      </c>
      <c r="M251" s="52" t="s">
        <v>73</v>
      </c>
      <c r="N251" s="52"/>
      <c r="O251" s="53" t="s">
        <v>484</v>
      </c>
      <c r="P251" s="53" t="s">
        <v>655</v>
      </c>
    </row>
    <row r="252" spans="1:16" ht="13.5" thickBot="1">
      <c r="A252" s="42" t="str">
        <f t="shared" si="18"/>
        <v> MHAR 8 </v>
      </c>
      <c r="B252" s="9" t="str">
        <f t="shared" si="19"/>
        <v>I</v>
      </c>
      <c r="C252" s="42">
        <f t="shared" si="20"/>
        <v>37365.370999999999</v>
      </c>
      <c r="D252" s="8" t="str">
        <f t="shared" si="21"/>
        <v>vis</v>
      </c>
      <c r="E252" s="50">
        <f>VLOOKUP(C252,A!C$21:E$973,3,FALSE)</f>
        <v>-2168.0405108580917</v>
      </c>
      <c r="F252" s="9" t="s">
        <v>67</v>
      </c>
      <c r="G252" s="8" t="str">
        <f t="shared" si="22"/>
        <v>37365.371</v>
      </c>
      <c r="H252" s="42">
        <f t="shared" si="23"/>
        <v>-2168</v>
      </c>
      <c r="I252" s="51" t="s">
        <v>675</v>
      </c>
      <c r="J252" s="52" t="s">
        <v>676</v>
      </c>
      <c r="K252" s="51">
        <v>-2168</v>
      </c>
      <c r="L252" s="51" t="s">
        <v>677</v>
      </c>
      <c r="M252" s="52" t="s">
        <v>73</v>
      </c>
      <c r="N252" s="52"/>
      <c r="O252" s="53" t="s">
        <v>484</v>
      </c>
      <c r="P252" s="53" t="s">
        <v>655</v>
      </c>
    </row>
    <row r="253" spans="1:16" ht="13.5" thickBot="1">
      <c r="A253" s="42" t="str">
        <f t="shared" si="18"/>
        <v> MHAR 8 </v>
      </c>
      <c r="B253" s="9" t="str">
        <f t="shared" si="19"/>
        <v>I</v>
      </c>
      <c r="C253" s="42">
        <f t="shared" si="20"/>
        <v>37545.423000000003</v>
      </c>
      <c r="D253" s="8" t="str">
        <f t="shared" si="21"/>
        <v>vis</v>
      </c>
      <c r="E253" s="50">
        <f>VLOOKUP(C253,A!C$21:E$973,3,FALSE)</f>
        <v>-2083.984308438251</v>
      </c>
      <c r="F253" s="9" t="s">
        <v>67</v>
      </c>
      <c r="G253" s="8" t="str">
        <f t="shared" si="22"/>
        <v>37545.423</v>
      </c>
      <c r="H253" s="42">
        <f t="shared" si="23"/>
        <v>-2084</v>
      </c>
      <c r="I253" s="51" t="s">
        <v>678</v>
      </c>
      <c r="J253" s="52" t="s">
        <v>679</v>
      </c>
      <c r="K253" s="51">
        <v>-2084</v>
      </c>
      <c r="L253" s="51" t="s">
        <v>680</v>
      </c>
      <c r="M253" s="52" t="s">
        <v>73</v>
      </c>
      <c r="N253" s="52"/>
      <c r="O253" s="53" t="s">
        <v>484</v>
      </c>
      <c r="P253" s="53" t="s">
        <v>655</v>
      </c>
    </row>
    <row r="254" spans="1:16" ht="13.5" thickBot="1">
      <c r="A254" s="42" t="str">
        <f t="shared" si="18"/>
        <v> MHAR 8 </v>
      </c>
      <c r="B254" s="9" t="str">
        <f t="shared" si="19"/>
        <v>II</v>
      </c>
      <c r="C254" s="42">
        <f t="shared" si="20"/>
        <v>37546.499000000003</v>
      </c>
      <c r="D254" s="8" t="str">
        <f t="shared" si="21"/>
        <v>vis</v>
      </c>
      <c r="E254" s="50">
        <f>VLOOKUP(C254,A!C$21:E$973,3,FALSE)</f>
        <v>-2083.481984255216</v>
      </c>
      <c r="F254" s="9" t="s">
        <v>67</v>
      </c>
      <c r="G254" s="8" t="str">
        <f t="shared" si="22"/>
        <v>37546.499</v>
      </c>
      <c r="H254" s="42">
        <f t="shared" si="23"/>
        <v>-2083.5</v>
      </c>
      <c r="I254" s="51" t="s">
        <v>681</v>
      </c>
      <c r="J254" s="52" t="s">
        <v>682</v>
      </c>
      <c r="K254" s="51">
        <v>-2083.5</v>
      </c>
      <c r="L254" s="51" t="s">
        <v>165</v>
      </c>
      <c r="M254" s="52" t="s">
        <v>73</v>
      </c>
      <c r="N254" s="52"/>
      <c r="O254" s="53" t="s">
        <v>484</v>
      </c>
      <c r="P254" s="53" t="s">
        <v>655</v>
      </c>
    </row>
    <row r="255" spans="1:16" ht="13.5" thickBot="1">
      <c r="A255" s="42" t="str">
        <f t="shared" si="18"/>
        <v> MHAR 8 </v>
      </c>
      <c r="B255" s="9" t="str">
        <f t="shared" si="19"/>
        <v>II</v>
      </c>
      <c r="C255" s="42">
        <f t="shared" si="20"/>
        <v>37576.472000000002</v>
      </c>
      <c r="D255" s="8" t="str">
        <f t="shared" si="21"/>
        <v>vis</v>
      </c>
      <c r="E255" s="50">
        <f>VLOOKUP(C255,A!C$21:E$973,3,FALSE)</f>
        <v>-2069.4892679558707</v>
      </c>
      <c r="F255" s="9" t="s">
        <v>67</v>
      </c>
      <c r="G255" s="8" t="str">
        <f t="shared" si="22"/>
        <v>37576.472</v>
      </c>
      <c r="H255" s="42">
        <f t="shared" si="23"/>
        <v>-2069.5</v>
      </c>
      <c r="I255" s="51" t="s">
        <v>683</v>
      </c>
      <c r="J255" s="52" t="s">
        <v>684</v>
      </c>
      <c r="K255" s="51">
        <v>-2069.5</v>
      </c>
      <c r="L255" s="51" t="s">
        <v>685</v>
      </c>
      <c r="M255" s="52" t="s">
        <v>73</v>
      </c>
      <c r="N255" s="52"/>
      <c r="O255" s="53" t="s">
        <v>484</v>
      </c>
      <c r="P255" s="53" t="s">
        <v>655</v>
      </c>
    </row>
    <row r="256" spans="1:16" ht="13.5" thickBot="1">
      <c r="A256" s="42" t="str">
        <f t="shared" si="18"/>
        <v> MHAR 8 </v>
      </c>
      <c r="B256" s="9" t="str">
        <f t="shared" si="19"/>
        <v>II</v>
      </c>
      <c r="C256" s="42">
        <f t="shared" si="20"/>
        <v>37636.46</v>
      </c>
      <c r="D256" s="8" t="str">
        <f t="shared" si="21"/>
        <v>vis</v>
      </c>
      <c r="E256" s="50">
        <f>VLOOKUP(C256,A!C$21:E$973,3,FALSE)</f>
        <v>-2041.4842279076563</v>
      </c>
      <c r="F256" s="9" t="s">
        <v>67</v>
      </c>
      <c r="G256" s="8" t="str">
        <f t="shared" si="22"/>
        <v>37636.460</v>
      </c>
      <c r="H256" s="42">
        <f t="shared" si="23"/>
        <v>-2041.5</v>
      </c>
      <c r="I256" s="51" t="s">
        <v>686</v>
      </c>
      <c r="J256" s="52" t="s">
        <v>687</v>
      </c>
      <c r="K256" s="51">
        <v>-2041.5</v>
      </c>
      <c r="L256" s="51" t="s">
        <v>680</v>
      </c>
      <c r="M256" s="52" t="s">
        <v>73</v>
      </c>
      <c r="N256" s="52"/>
      <c r="O256" s="53" t="s">
        <v>484</v>
      </c>
      <c r="P256" s="53" t="s">
        <v>655</v>
      </c>
    </row>
    <row r="257" spans="1:16" ht="13.5" thickBot="1">
      <c r="A257" s="42" t="str">
        <f t="shared" si="18"/>
        <v> MHAR 8 </v>
      </c>
      <c r="B257" s="9" t="str">
        <f t="shared" si="19"/>
        <v>I</v>
      </c>
      <c r="C257" s="42">
        <f t="shared" si="20"/>
        <v>37663.288999999997</v>
      </c>
      <c r="D257" s="8" t="str">
        <f t="shared" si="21"/>
        <v>vis</v>
      </c>
      <c r="E257" s="50">
        <f>VLOOKUP(C257,A!C$21:E$973,3,FALSE)</f>
        <v>-2028.9592692583678</v>
      </c>
      <c r="F257" s="9" t="s">
        <v>67</v>
      </c>
      <c r="G257" s="8" t="str">
        <f t="shared" si="22"/>
        <v>37663.289</v>
      </c>
      <c r="H257" s="42">
        <f t="shared" si="23"/>
        <v>-2029</v>
      </c>
      <c r="I257" s="51" t="s">
        <v>688</v>
      </c>
      <c r="J257" s="52" t="s">
        <v>689</v>
      </c>
      <c r="K257" s="51">
        <v>-2029</v>
      </c>
      <c r="L257" s="51" t="s">
        <v>253</v>
      </c>
      <c r="M257" s="52" t="s">
        <v>73</v>
      </c>
      <c r="N257" s="52"/>
      <c r="O257" s="53" t="s">
        <v>484</v>
      </c>
      <c r="P257" s="53" t="s">
        <v>655</v>
      </c>
    </row>
    <row r="258" spans="1:16" ht="13.5" thickBot="1">
      <c r="A258" s="42" t="str">
        <f t="shared" si="18"/>
        <v> MHAR 8 </v>
      </c>
      <c r="B258" s="9" t="str">
        <f t="shared" si="19"/>
        <v>I</v>
      </c>
      <c r="C258" s="42">
        <f t="shared" si="20"/>
        <v>37909.527999999998</v>
      </c>
      <c r="D258" s="8" t="str">
        <f t="shared" si="21"/>
        <v>vis</v>
      </c>
      <c r="E258" s="50">
        <f>VLOOKUP(C258,A!C$21:E$973,3,FALSE)</f>
        <v>-1914.0040606094278</v>
      </c>
      <c r="F258" s="9" t="s">
        <v>67</v>
      </c>
      <c r="G258" s="8" t="str">
        <f t="shared" si="22"/>
        <v>37909.528</v>
      </c>
      <c r="H258" s="42">
        <f t="shared" si="23"/>
        <v>-1914</v>
      </c>
      <c r="I258" s="51" t="s">
        <v>690</v>
      </c>
      <c r="J258" s="52" t="s">
        <v>691</v>
      </c>
      <c r="K258" s="51">
        <v>-1914</v>
      </c>
      <c r="L258" s="51" t="s">
        <v>607</v>
      </c>
      <c r="M258" s="52" t="s">
        <v>73</v>
      </c>
      <c r="N258" s="52"/>
      <c r="O258" s="53" t="s">
        <v>484</v>
      </c>
      <c r="P258" s="53" t="s">
        <v>655</v>
      </c>
    </row>
    <row r="259" spans="1:16" ht="13.5" thickBot="1">
      <c r="A259" s="42" t="str">
        <f t="shared" si="18"/>
        <v> MHAR 8 </v>
      </c>
      <c r="B259" s="9" t="str">
        <f t="shared" si="19"/>
        <v>II</v>
      </c>
      <c r="C259" s="42">
        <f t="shared" si="20"/>
        <v>37938.444000000003</v>
      </c>
      <c r="D259" s="8" t="str">
        <f t="shared" si="21"/>
        <v>vis</v>
      </c>
      <c r="E259" s="50">
        <f>VLOOKUP(C259,A!C$21:E$973,3,FALSE)</f>
        <v>-1900.5047984564249</v>
      </c>
      <c r="F259" s="9" t="s">
        <v>67</v>
      </c>
      <c r="G259" s="8" t="str">
        <f t="shared" si="22"/>
        <v>37938.444</v>
      </c>
      <c r="H259" s="42">
        <f t="shared" si="23"/>
        <v>-1900.5</v>
      </c>
      <c r="I259" s="51" t="s">
        <v>692</v>
      </c>
      <c r="J259" s="52" t="s">
        <v>693</v>
      </c>
      <c r="K259" s="51">
        <v>-1900.5</v>
      </c>
      <c r="L259" s="51" t="s">
        <v>87</v>
      </c>
      <c r="M259" s="52" t="s">
        <v>73</v>
      </c>
      <c r="N259" s="52"/>
      <c r="O259" s="53" t="s">
        <v>484</v>
      </c>
      <c r="P259" s="53" t="s">
        <v>655</v>
      </c>
    </row>
    <row r="260" spans="1:16" ht="13.5" thickBot="1">
      <c r="A260" s="42" t="str">
        <f t="shared" si="18"/>
        <v> MHAR 8 </v>
      </c>
      <c r="B260" s="9" t="str">
        <f t="shared" si="19"/>
        <v>II</v>
      </c>
      <c r="C260" s="42">
        <f t="shared" si="20"/>
        <v>38086.286999999997</v>
      </c>
      <c r="D260" s="8" t="str">
        <f t="shared" si="21"/>
        <v>vis</v>
      </c>
      <c r="E260" s="50">
        <f>VLOOKUP(C260,A!C$21:E$973,3,FALSE)</f>
        <v>-1831.4851756010512</v>
      </c>
      <c r="F260" s="9" t="s">
        <v>67</v>
      </c>
      <c r="G260" s="8" t="str">
        <f t="shared" si="22"/>
        <v>38086.287</v>
      </c>
      <c r="H260" s="42">
        <f t="shared" si="23"/>
        <v>-1831.5</v>
      </c>
      <c r="I260" s="51" t="s">
        <v>694</v>
      </c>
      <c r="J260" s="52" t="s">
        <v>695</v>
      </c>
      <c r="K260" s="51">
        <v>-1831.5</v>
      </c>
      <c r="L260" s="51" t="s">
        <v>696</v>
      </c>
      <c r="M260" s="52" t="s">
        <v>73</v>
      </c>
      <c r="N260" s="52"/>
      <c r="O260" s="53" t="s">
        <v>484</v>
      </c>
      <c r="P260" s="53" t="s">
        <v>655</v>
      </c>
    </row>
    <row r="261" spans="1:16" ht="13.5" thickBot="1">
      <c r="A261" s="42" t="str">
        <f t="shared" si="18"/>
        <v> MHAR 8 </v>
      </c>
      <c r="B261" s="9" t="str">
        <f t="shared" si="19"/>
        <v>II</v>
      </c>
      <c r="C261" s="42">
        <f t="shared" si="20"/>
        <v>38180.527999999998</v>
      </c>
      <c r="D261" s="8" t="str">
        <f t="shared" si="21"/>
        <v>vis</v>
      </c>
      <c r="E261" s="50">
        <f>VLOOKUP(C261,A!C$21:E$973,3,FALSE)</f>
        <v>-1787.4893267782209</v>
      </c>
      <c r="F261" s="9" t="s">
        <v>67</v>
      </c>
      <c r="G261" s="8" t="str">
        <f t="shared" si="22"/>
        <v>38180.528</v>
      </c>
      <c r="H261" s="42">
        <f t="shared" si="23"/>
        <v>-1787.5</v>
      </c>
      <c r="I261" s="51" t="s">
        <v>697</v>
      </c>
      <c r="J261" s="52" t="s">
        <v>698</v>
      </c>
      <c r="K261" s="51">
        <v>-1787.5</v>
      </c>
      <c r="L261" s="51" t="s">
        <v>685</v>
      </c>
      <c r="M261" s="52" t="s">
        <v>73</v>
      </c>
      <c r="N261" s="52"/>
      <c r="O261" s="53" t="s">
        <v>484</v>
      </c>
      <c r="P261" s="53" t="s">
        <v>655</v>
      </c>
    </row>
    <row r="262" spans="1:16" ht="13.5" thickBot="1">
      <c r="A262" s="42" t="str">
        <f t="shared" si="18"/>
        <v> MHAR 8 </v>
      </c>
      <c r="B262" s="9" t="str">
        <f t="shared" si="19"/>
        <v>II</v>
      </c>
      <c r="C262" s="42">
        <f t="shared" si="20"/>
        <v>38255.499000000003</v>
      </c>
      <c r="D262" s="8" t="str">
        <f t="shared" si="21"/>
        <v>vis</v>
      </c>
      <c r="E262" s="50">
        <f>VLOOKUP(C262,A!C$21:E$973,3,FALSE)</f>
        <v>-1752.4895625344568</v>
      </c>
      <c r="F262" s="9" t="s">
        <v>67</v>
      </c>
      <c r="G262" s="8" t="str">
        <f t="shared" si="22"/>
        <v>38255.499</v>
      </c>
      <c r="H262" s="42">
        <f t="shared" si="23"/>
        <v>-1752.5</v>
      </c>
      <c r="I262" s="51" t="s">
        <v>699</v>
      </c>
      <c r="J262" s="52" t="s">
        <v>700</v>
      </c>
      <c r="K262" s="51">
        <v>-1752.5</v>
      </c>
      <c r="L262" s="51" t="s">
        <v>247</v>
      </c>
      <c r="M262" s="52" t="s">
        <v>73</v>
      </c>
      <c r="N262" s="52"/>
      <c r="O262" s="53" t="s">
        <v>484</v>
      </c>
      <c r="P262" s="53" t="s">
        <v>655</v>
      </c>
    </row>
    <row r="263" spans="1:16" ht="13.5" thickBot="1">
      <c r="A263" s="42" t="str">
        <f t="shared" si="18"/>
        <v> MHAR 8 </v>
      </c>
      <c r="B263" s="9" t="str">
        <f t="shared" si="19"/>
        <v>I</v>
      </c>
      <c r="C263" s="42">
        <f t="shared" si="20"/>
        <v>38284.379999999997</v>
      </c>
      <c r="D263" s="8" t="str">
        <f t="shared" si="21"/>
        <v>vis</v>
      </c>
      <c r="E263" s="50">
        <f>VLOOKUP(C263,A!C$21:E$973,3,FALSE)</f>
        <v>-1739.0066399227287</v>
      </c>
      <c r="F263" s="9" t="s">
        <v>67</v>
      </c>
      <c r="G263" s="8" t="str">
        <f t="shared" si="22"/>
        <v>38284.380</v>
      </c>
      <c r="H263" s="42">
        <f t="shared" si="23"/>
        <v>-1739</v>
      </c>
      <c r="I263" s="51" t="s">
        <v>701</v>
      </c>
      <c r="J263" s="52" t="s">
        <v>702</v>
      </c>
      <c r="K263" s="51">
        <v>-1739</v>
      </c>
      <c r="L263" s="51" t="s">
        <v>202</v>
      </c>
      <c r="M263" s="52" t="s">
        <v>73</v>
      </c>
      <c r="N263" s="52"/>
      <c r="O263" s="53" t="s">
        <v>484</v>
      </c>
      <c r="P263" s="53" t="s">
        <v>655</v>
      </c>
    </row>
    <row r="264" spans="1:16" ht="13.5" thickBot="1">
      <c r="A264" s="42" t="str">
        <f t="shared" si="18"/>
        <v> MHAR 8 </v>
      </c>
      <c r="B264" s="9" t="str">
        <f t="shared" si="19"/>
        <v>II</v>
      </c>
      <c r="C264" s="42">
        <f t="shared" si="20"/>
        <v>38315.425999999999</v>
      </c>
      <c r="D264" s="8" t="str">
        <f t="shared" si="21"/>
        <v>vis</v>
      </c>
      <c r="E264" s="50">
        <f>VLOOKUP(C264,A!C$21:E$973,3,FALSE)</f>
        <v>-1724.5129999724559</v>
      </c>
      <c r="F264" s="9" t="s">
        <v>67</v>
      </c>
      <c r="G264" s="8" t="str">
        <f t="shared" si="22"/>
        <v>38315.426</v>
      </c>
      <c r="H264" s="42">
        <f t="shared" si="23"/>
        <v>-1724.5</v>
      </c>
      <c r="I264" s="51" t="s">
        <v>703</v>
      </c>
      <c r="J264" s="52" t="s">
        <v>704</v>
      </c>
      <c r="K264" s="51">
        <v>-1724.5</v>
      </c>
      <c r="L264" s="51" t="s">
        <v>705</v>
      </c>
      <c r="M264" s="52" t="s">
        <v>73</v>
      </c>
      <c r="N264" s="52"/>
      <c r="O264" s="53" t="s">
        <v>484</v>
      </c>
      <c r="P264" s="53" t="s">
        <v>655</v>
      </c>
    </row>
    <row r="265" spans="1:16" ht="13.5" thickBot="1">
      <c r="A265" s="42" t="str">
        <f t="shared" si="18"/>
        <v> MHAR 8 </v>
      </c>
      <c r="B265" s="9" t="str">
        <f t="shared" si="19"/>
        <v>I</v>
      </c>
      <c r="C265" s="42">
        <f t="shared" si="20"/>
        <v>38464.319000000003</v>
      </c>
      <c r="D265" s="8" t="str">
        <f t="shared" si="21"/>
        <v>vis</v>
      </c>
      <c r="E265" s="50">
        <f>VLOOKUP(C265,A!C$21:E$973,3,FALSE)</f>
        <v>-1655.0031908789861</v>
      </c>
      <c r="F265" s="9" t="s">
        <v>67</v>
      </c>
      <c r="G265" s="8" t="str">
        <f t="shared" si="22"/>
        <v>38464.319</v>
      </c>
      <c r="H265" s="42">
        <f t="shared" si="23"/>
        <v>-1655</v>
      </c>
      <c r="I265" s="51" t="s">
        <v>706</v>
      </c>
      <c r="J265" s="52" t="s">
        <v>707</v>
      </c>
      <c r="K265" s="51">
        <v>-1655</v>
      </c>
      <c r="L265" s="51" t="s">
        <v>207</v>
      </c>
      <c r="M265" s="52" t="s">
        <v>73</v>
      </c>
      <c r="N265" s="52"/>
      <c r="O265" s="53" t="s">
        <v>484</v>
      </c>
      <c r="P265" s="53" t="s">
        <v>655</v>
      </c>
    </row>
    <row r="266" spans="1:16" ht="13.5" thickBot="1">
      <c r="A266" s="42" t="str">
        <f t="shared" si="18"/>
        <v> MHAR 8 </v>
      </c>
      <c r="B266" s="9" t="str">
        <f t="shared" si="19"/>
        <v>II</v>
      </c>
      <c r="C266" s="42">
        <f t="shared" si="20"/>
        <v>39024.483999999997</v>
      </c>
      <c r="D266" s="8" t="str">
        <f t="shared" si="21"/>
        <v>vis</v>
      </c>
      <c r="E266" s="50">
        <f>VLOOKUP(C266,A!C$21:E$973,3,FALSE)</f>
        <v>-1393.4935012975941</v>
      </c>
      <c r="F266" s="9" t="s">
        <v>67</v>
      </c>
      <c r="G266" s="8" t="str">
        <f t="shared" si="22"/>
        <v>39024.484</v>
      </c>
      <c r="H266" s="42">
        <f t="shared" si="23"/>
        <v>-1393.5</v>
      </c>
      <c r="I266" s="51" t="s">
        <v>708</v>
      </c>
      <c r="J266" s="52" t="s">
        <v>709</v>
      </c>
      <c r="K266" s="51">
        <v>-1393.5</v>
      </c>
      <c r="L266" s="51" t="s">
        <v>101</v>
      </c>
      <c r="M266" s="52" t="s">
        <v>73</v>
      </c>
      <c r="N266" s="52"/>
      <c r="O266" s="53" t="s">
        <v>484</v>
      </c>
      <c r="P266" s="53" t="s">
        <v>655</v>
      </c>
    </row>
    <row r="267" spans="1:16" ht="13.5" thickBot="1">
      <c r="A267" s="42" t="str">
        <f t="shared" ref="A267:A314" si="24">P267</f>
        <v> MHAR 8 </v>
      </c>
      <c r="B267" s="9" t="str">
        <f t="shared" ref="B267:B314" si="25">IF(H267=INT(H267),"I","II")</f>
        <v>II</v>
      </c>
      <c r="C267" s="42">
        <f t="shared" ref="C267:C314" si="26">1*G267</f>
        <v>39024.489000000001</v>
      </c>
      <c r="D267" s="8" t="str">
        <f t="shared" ref="D267:D314" si="27">VLOOKUP(F267,I$1:J$5,2,FALSE)</f>
        <v>vis</v>
      </c>
      <c r="E267" s="50">
        <f>VLOOKUP(C267,A!C$21:E$973,3,FALSE)</f>
        <v>-1393.4911670774104</v>
      </c>
      <c r="F267" s="9" t="s">
        <v>67</v>
      </c>
      <c r="G267" s="8" t="str">
        <f t="shared" ref="G267:G314" si="28">MID(I267,3,LEN(I267)-3)</f>
        <v>39024.489</v>
      </c>
      <c r="H267" s="42">
        <f t="shared" ref="H267:H314" si="29">1*K267</f>
        <v>-1393.5</v>
      </c>
      <c r="I267" s="51" t="s">
        <v>710</v>
      </c>
      <c r="J267" s="52" t="s">
        <v>711</v>
      </c>
      <c r="K267" s="51">
        <v>-1393.5</v>
      </c>
      <c r="L267" s="51" t="s">
        <v>326</v>
      </c>
      <c r="M267" s="52" t="s">
        <v>73</v>
      </c>
      <c r="N267" s="52"/>
      <c r="O267" s="53" t="s">
        <v>484</v>
      </c>
      <c r="P267" s="53" t="s">
        <v>655</v>
      </c>
    </row>
    <row r="268" spans="1:16" ht="13.5" thickBot="1">
      <c r="A268" s="42" t="str">
        <f t="shared" si="24"/>
        <v> MHAR 8 </v>
      </c>
      <c r="B268" s="9" t="str">
        <f t="shared" si="25"/>
        <v>II</v>
      </c>
      <c r="C268" s="42">
        <f t="shared" si="26"/>
        <v>39026.561000000002</v>
      </c>
      <c r="D268" s="8" t="str">
        <f t="shared" si="27"/>
        <v>vis</v>
      </c>
      <c r="E268" s="50">
        <f>VLOOKUP(C268,A!C$21:E$973,3,FALSE)</f>
        <v>-1392.5238662342435</v>
      </c>
      <c r="F268" s="9" t="s">
        <v>67</v>
      </c>
      <c r="G268" s="8" t="str">
        <f t="shared" si="28"/>
        <v>39026.561</v>
      </c>
      <c r="H268" s="42">
        <f t="shared" si="29"/>
        <v>-1392.5</v>
      </c>
      <c r="I268" s="51" t="s">
        <v>712</v>
      </c>
      <c r="J268" s="52" t="s">
        <v>713</v>
      </c>
      <c r="K268" s="51">
        <v>-1392.5</v>
      </c>
      <c r="L268" s="51" t="s">
        <v>714</v>
      </c>
      <c r="M268" s="52" t="s">
        <v>73</v>
      </c>
      <c r="N268" s="52"/>
      <c r="O268" s="53" t="s">
        <v>484</v>
      </c>
      <c r="P268" s="53" t="s">
        <v>655</v>
      </c>
    </row>
    <row r="269" spans="1:16" ht="13.5" thickBot="1">
      <c r="A269" s="42" t="str">
        <f t="shared" si="24"/>
        <v> MHAR 8 </v>
      </c>
      <c r="B269" s="9" t="str">
        <f t="shared" si="25"/>
        <v>II</v>
      </c>
      <c r="C269" s="42">
        <f t="shared" si="26"/>
        <v>39052.362999999998</v>
      </c>
      <c r="D269" s="8" t="str">
        <f t="shared" si="27"/>
        <v>vis</v>
      </c>
      <c r="E269" s="50">
        <f>VLOOKUP(C269,A!C$21:E$973,3,FALSE)</f>
        <v>-1380.4783564102129</v>
      </c>
      <c r="F269" s="9" t="s">
        <v>67</v>
      </c>
      <c r="G269" s="8" t="str">
        <f t="shared" si="28"/>
        <v>39052.363</v>
      </c>
      <c r="H269" s="42">
        <f t="shared" si="29"/>
        <v>-1380.5</v>
      </c>
      <c r="I269" s="51" t="s">
        <v>715</v>
      </c>
      <c r="J269" s="52" t="s">
        <v>716</v>
      </c>
      <c r="K269" s="51">
        <v>-1380.5</v>
      </c>
      <c r="L269" s="51" t="s">
        <v>534</v>
      </c>
      <c r="M269" s="52" t="s">
        <v>73</v>
      </c>
      <c r="N269" s="52"/>
      <c r="O269" s="53" t="s">
        <v>484</v>
      </c>
      <c r="P269" s="53" t="s">
        <v>655</v>
      </c>
    </row>
    <row r="270" spans="1:16" ht="13.5" thickBot="1">
      <c r="A270" s="42" t="str">
        <f t="shared" si="24"/>
        <v> MHAR 8 </v>
      </c>
      <c r="B270" s="9" t="str">
        <f t="shared" si="25"/>
        <v>I</v>
      </c>
      <c r="C270" s="42">
        <f t="shared" si="26"/>
        <v>39053.362999999998</v>
      </c>
      <c r="D270" s="8" t="str">
        <f t="shared" si="27"/>
        <v>vis</v>
      </c>
      <c r="E270" s="50">
        <f>VLOOKUP(C270,A!C$21:E$973,3,FALSE)</f>
        <v>-1380.0115123739354</v>
      </c>
      <c r="F270" s="9" t="s">
        <v>67</v>
      </c>
      <c r="G270" s="8" t="str">
        <f t="shared" si="28"/>
        <v>39053.363</v>
      </c>
      <c r="H270" s="42">
        <f t="shared" si="29"/>
        <v>-1380</v>
      </c>
      <c r="I270" s="51" t="s">
        <v>717</v>
      </c>
      <c r="J270" s="52" t="s">
        <v>718</v>
      </c>
      <c r="K270" s="51">
        <v>-1380</v>
      </c>
      <c r="L270" s="51" t="s">
        <v>719</v>
      </c>
      <c r="M270" s="52" t="s">
        <v>73</v>
      </c>
      <c r="N270" s="52"/>
      <c r="O270" s="53" t="s">
        <v>484</v>
      </c>
      <c r="P270" s="53" t="s">
        <v>655</v>
      </c>
    </row>
    <row r="271" spans="1:16" ht="13.5" thickBot="1">
      <c r="A271" s="42" t="str">
        <f t="shared" si="24"/>
        <v> MHAR 8 </v>
      </c>
      <c r="B271" s="9" t="str">
        <f t="shared" si="25"/>
        <v>I</v>
      </c>
      <c r="C271" s="42">
        <f t="shared" si="26"/>
        <v>39053.421999999999</v>
      </c>
      <c r="D271" s="8" t="str">
        <f t="shared" si="27"/>
        <v>vis</v>
      </c>
      <c r="E271" s="50">
        <f>VLOOKUP(C271,A!C$21:E$973,3,FALSE)</f>
        <v>-1379.9839685757945</v>
      </c>
      <c r="F271" s="9" t="s">
        <v>67</v>
      </c>
      <c r="G271" s="8" t="str">
        <f t="shared" si="28"/>
        <v>39053.422</v>
      </c>
      <c r="H271" s="42">
        <f t="shared" si="29"/>
        <v>-1380</v>
      </c>
      <c r="I271" s="51" t="s">
        <v>720</v>
      </c>
      <c r="J271" s="52" t="s">
        <v>721</v>
      </c>
      <c r="K271" s="51">
        <v>-1380</v>
      </c>
      <c r="L271" s="51" t="s">
        <v>680</v>
      </c>
      <c r="M271" s="52" t="s">
        <v>73</v>
      </c>
      <c r="N271" s="52"/>
      <c r="O271" s="53" t="s">
        <v>484</v>
      </c>
      <c r="P271" s="53" t="s">
        <v>655</v>
      </c>
    </row>
    <row r="272" spans="1:16" ht="13.5" thickBot="1">
      <c r="A272" s="42" t="str">
        <f t="shared" si="24"/>
        <v> MHAR 8 </v>
      </c>
      <c r="B272" s="9" t="str">
        <f t="shared" si="25"/>
        <v>II</v>
      </c>
      <c r="C272" s="42">
        <f t="shared" si="26"/>
        <v>39142.336000000003</v>
      </c>
      <c r="D272" s="8" t="str">
        <f t="shared" si="27"/>
        <v>vis</v>
      </c>
      <c r="E272" s="50">
        <f>VLOOKUP(C272,A!C$21:E$973,3,FALSE)</f>
        <v>-1338.4749979342132</v>
      </c>
      <c r="F272" s="9" t="s">
        <v>67</v>
      </c>
      <c r="G272" s="8" t="str">
        <f t="shared" si="28"/>
        <v>39142.336</v>
      </c>
      <c r="H272" s="42">
        <f t="shared" si="29"/>
        <v>-1338.5</v>
      </c>
      <c r="I272" s="51" t="s">
        <v>722</v>
      </c>
      <c r="J272" s="52" t="s">
        <v>723</v>
      </c>
      <c r="K272" s="51">
        <v>-1338.5</v>
      </c>
      <c r="L272" s="51" t="s">
        <v>315</v>
      </c>
      <c r="M272" s="52" t="s">
        <v>73</v>
      </c>
      <c r="N272" s="52"/>
      <c r="O272" s="53" t="s">
        <v>484</v>
      </c>
      <c r="P272" s="53" t="s">
        <v>655</v>
      </c>
    </row>
    <row r="273" spans="1:16" ht="13.5" thickBot="1">
      <c r="A273" s="42" t="str">
        <f t="shared" si="24"/>
        <v> MHAR 8 </v>
      </c>
      <c r="B273" s="9" t="str">
        <f t="shared" si="25"/>
        <v>I</v>
      </c>
      <c r="C273" s="42">
        <f t="shared" si="26"/>
        <v>39233.326999999997</v>
      </c>
      <c r="D273" s="8" t="str">
        <f t="shared" si="27"/>
        <v>vis</v>
      </c>
      <c r="E273" s="50">
        <f>VLOOKUP(C273,A!C$21:E$973,3,FALSE)</f>
        <v>-1295.9963922292884</v>
      </c>
      <c r="F273" s="9" t="s">
        <v>67</v>
      </c>
      <c r="G273" s="8" t="str">
        <f t="shared" si="28"/>
        <v>39233.327</v>
      </c>
      <c r="H273" s="42">
        <f t="shared" si="29"/>
        <v>-1296</v>
      </c>
      <c r="I273" s="51" t="s">
        <v>724</v>
      </c>
      <c r="J273" s="52" t="s">
        <v>725</v>
      </c>
      <c r="K273" s="51">
        <v>-1296</v>
      </c>
      <c r="L273" s="51" t="s">
        <v>726</v>
      </c>
      <c r="M273" s="52" t="s">
        <v>73</v>
      </c>
      <c r="N273" s="52"/>
      <c r="O273" s="53" t="s">
        <v>484</v>
      </c>
      <c r="P273" s="53" t="s">
        <v>655</v>
      </c>
    </row>
    <row r="274" spans="1:16" ht="13.5" thickBot="1">
      <c r="A274" s="42" t="str">
        <f t="shared" si="24"/>
        <v> MHAR 8 </v>
      </c>
      <c r="B274" s="9" t="str">
        <f t="shared" si="25"/>
        <v>II</v>
      </c>
      <c r="C274" s="42">
        <f t="shared" si="26"/>
        <v>39386.5</v>
      </c>
      <c r="D274" s="8" t="str">
        <f t="shared" si="27"/>
        <v>vis</v>
      </c>
      <c r="E274" s="50">
        <f>VLOOKUP(C274,A!C$21:E$973,3,FALSE)</f>
        <v>-1224.4884906605512</v>
      </c>
      <c r="F274" s="9" t="s">
        <v>67</v>
      </c>
      <c r="G274" s="8" t="str">
        <f t="shared" si="28"/>
        <v>39386.500</v>
      </c>
      <c r="H274" s="42">
        <f t="shared" si="29"/>
        <v>-1224.5</v>
      </c>
      <c r="I274" s="51" t="s">
        <v>727</v>
      </c>
      <c r="J274" s="52" t="s">
        <v>728</v>
      </c>
      <c r="K274" s="51">
        <v>-1224.5</v>
      </c>
      <c r="L274" s="51" t="s">
        <v>729</v>
      </c>
      <c r="M274" s="52" t="s">
        <v>73</v>
      </c>
      <c r="N274" s="52"/>
      <c r="O274" s="53" t="s">
        <v>484</v>
      </c>
      <c r="P274" s="53" t="s">
        <v>655</v>
      </c>
    </row>
    <row r="275" spans="1:16" ht="13.5" thickBot="1">
      <c r="A275" s="42" t="str">
        <f t="shared" si="24"/>
        <v> MHAR 8 </v>
      </c>
      <c r="B275" s="9" t="str">
        <f t="shared" si="25"/>
        <v>I</v>
      </c>
      <c r="C275" s="42">
        <f t="shared" si="26"/>
        <v>39387.563000000002</v>
      </c>
      <c r="D275" s="8" t="str">
        <f t="shared" si="27"/>
        <v>vis</v>
      </c>
      <c r="E275" s="50">
        <f>VLOOKUP(C275,A!C$21:E$973,3,FALSE)</f>
        <v>-1223.9922354499872</v>
      </c>
      <c r="F275" s="9" t="s">
        <v>67</v>
      </c>
      <c r="G275" s="8" t="str">
        <f t="shared" si="28"/>
        <v>39387.563</v>
      </c>
      <c r="H275" s="42">
        <f t="shared" si="29"/>
        <v>-1224</v>
      </c>
      <c r="I275" s="51" t="s">
        <v>730</v>
      </c>
      <c r="J275" s="52" t="s">
        <v>731</v>
      </c>
      <c r="K275" s="51">
        <v>-1224</v>
      </c>
      <c r="L275" s="51" t="s">
        <v>138</v>
      </c>
      <c r="M275" s="52" t="s">
        <v>73</v>
      </c>
      <c r="N275" s="52"/>
      <c r="O275" s="53" t="s">
        <v>484</v>
      </c>
      <c r="P275" s="53" t="s">
        <v>655</v>
      </c>
    </row>
    <row r="276" spans="1:16" ht="13.5" thickBot="1">
      <c r="A276" s="42" t="str">
        <f t="shared" si="24"/>
        <v> MHAR 8 </v>
      </c>
      <c r="B276" s="9" t="str">
        <f t="shared" si="25"/>
        <v>I</v>
      </c>
      <c r="C276" s="42">
        <f t="shared" si="26"/>
        <v>39443.271999999997</v>
      </c>
      <c r="D276" s="8" t="str">
        <f t="shared" si="27"/>
        <v>vis</v>
      </c>
      <c r="E276" s="50">
        <f>VLOOKUP(C276,A!C$21:E$973,3,FALSE)</f>
        <v>-1197.9848210330053</v>
      </c>
      <c r="F276" s="9" t="s">
        <v>67</v>
      </c>
      <c r="G276" s="8" t="str">
        <f t="shared" si="28"/>
        <v>39443.272</v>
      </c>
      <c r="H276" s="42">
        <f t="shared" si="29"/>
        <v>-1198</v>
      </c>
      <c r="I276" s="51" t="s">
        <v>732</v>
      </c>
      <c r="J276" s="52" t="s">
        <v>733</v>
      </c>
      <c r="K276" s="51">
        <v>-1198</v>
      </c>
      <c r="L276" s="51" t="s">
        <v>734</v>
      </c>
      <c r="M276" s="52" t="s">
        <v>73</v>
      </c>
      <c r="N276" s="52"/>
      <c r="O276" s="53" t="s">
        <v>484</v>
      </c>
      <c r="P276" s="53" t="s">
        <v>655</v>
      </c>
    </row>
    <row r="277" spans="1:16" ht="13.5" thickBot="1">
      <c r="A277" s="42" t="str">
        <f t="shared" si="24"/>
        <v> MHAR 8 </v>
      </c>
      <c r="B277" s="9" t="str">
        <f t="shared" si="25"/>
        <v>II</v>
      </c>
      <c r="C277" s="42">
        <f t="shared" si="26"/>
        <v>39444.315999999999</v>
      </c>
      <c r="D277" s="8" t="str">
        <f t="shared" si="27"/>
        <v>vis</v>
      </c>
      <c r="E277" s="50">
        <f>VLOOKUP(C277,A!C$21:E$973,3,FALSE)</f>
        <v>-1197.4974358591307</v>
      </c>
      <c r="F277" s="9" t="s">
        <v>67</v>
      </c>
      <c r="G277" s="8" t="str">
        <f t="shared" si="28"/>
        <v>39444.316</v>
      </c>
      <c r="H277" s="42">
        <f t="shared" si="29"/>
        <v>-1197.5</v>
      </c>
      <c r="I277" s="51" t="s">
        <v>735</v>
      </c>
      <c r="J277" s="52" t="s">
        <v>736</v>
      </c>
      <c r="K277" s="51">
        <v>-1197.5</v>
      </c>
      <c r="L277" s="51" t="s">
        <v>646</v>
      </c>
      <c r="M277" s="52" t="s">
        <v>73</v>
      </c>
      <c r="N277" s="52"/>
      <c r="O277" s="53" t="s">
        <v>484</v>
      </c>
      <c r="P277" s="53" t="s">
        <v>655</v>
      </c>
    </row>
    <row r="278" spans="1:16" ht="13.5" thickBot="1">
      <c r="A278" s="42" t="str">
        <f t="shared" si="24"/>
        <v> MHAR 8 </v>
      </c>
      <c r="B278" s="9" t="str">
        <f t="shared" si="25"/>
        <v>I</v>
      </c>
      <c r="C278" s="42">
        <f t="shared" si="26"/>
        <v>39672.453000000001</v>
      </c>
      <c r="D278" s="8" t="str">
        <f t="shared" si="27"/>
        <v>vis</v>
      </c>
      <c r="E278" s="50">
        <f>VLOOKUP(C278,A!C$21:E$973,3,FALSE)</f>
        <v>-1090.9930379548859</v>
      </c>
      <c r="F278" s="9" t="s">
        <v>67</v>
      </c>
      <c r="G278" s="8" t="str">
        <f t="shared" si="28"/>
        <v>39672.453</v>
      </c>
      <c r="H278" s="42">
        <f t="shared" si="29"/>
        <v>-1091</v>
      </c>
      <c r="I278" s="51" t="s">
        <v>737</v>
      </c>
      <c r="J278" s="52" t="s">
        <v>738</v>
      </c>
      <c r="K278" s="51">
        <v>-1091</v>
      </c>
      <c r="L278" s="51" t="s">
        <v>420</v>
      </c>
      <c r="M278" s="52" t="s">
        <v>73</v>
      </c>
      <c r="N278" s="52"/>
      <c r="O278" s="53" t="s">
        <v>484</v>
      </c>
      <c r="P278" s="53" t="s">
        <v>655</v>
      </c>
    </row>
    <row r="279" spans="1:16" ht="13.5" thickBot="1">
      <c r="A279" s="42" t="str">
        <f t="shared" si="24"/>
        <v> MHAR 8 </v>
      </c>
      <c r="B279" s="9" t="str">
        <f t="shared" si="25"/>
        <v>I</v>
      </c>
      <c r="C279" s="42">
        <f t="shared" si="26"/>
        <v>39702.464999999997</v>
      </c>
      <c r="D279" s="8" t="str">
        <f t="shared" si="27"/>
        <v>vis</v>
      </c>
      <c r="E279" s="50">
        <f>VLOOKUP(C279,A!C$21:E$973,3,FALSE)</f>
        <v>-1076.9821147381274</v>
      </c>
      <c r="F279" s="9" t="s">
        <v>67</v>
      </c>
      <c r="G279" s="8" t="str">
        <f t="shared" si="28"/>
        <v>39702.465</v>
      </c>
      <c r="H279" s="42">
        <f t="shared" si="29"/>
        <v>-1077</v>
      </c>
      <c r="I279" s="51" t="s">
        <v>739</v>
      </c>
      <c r="J279" s="52" t="s">
        <v>740</v>
      </c>
      <c r="K279" s="51">
        <v>-1077</v>
      </c>
      <c r="L279" s="51" t="s">
        <v>741</v>
      </c>
      <c r="M279" s="52" t="s">
        <v>73</v>
      </c>
      <c r="N279" s="52"/>
      <c r="O279" s="53" t="s">
        <v>484</v>
      </c>
      <c r="P279" s="53" t="s">
        <v>655</v>
      </c>
    </row>
    <row r="280" spans="1:16" ht="13.5" thickBot="1">
      <c r="A280" s="42" t="str">
        <f t="shared" si="24"/>
        <v> MHAR 8 </v>
      </c>
      <c r="B280" s="9" t="str">
        <f t="shared" si="25"/>
        <v>I</v>
      </c>
      <c r="C280" s="42">
        <f t="shared" si="26"/>
        <v>39762.449999999997</v>
      </c>
      <c r="D280" s="8" t="str">
        <f t="shared" si="27"/>
        <v>vis</v>
      </c>
      <c r="E280" s="50">
        <f>VLOOKUP(C280,A!C$21:E$973,3,FALSE)</f>
        <v>-1048.9784752220203</v>
      </c>
      <c r="F280" s="9" t="s">
        <v>67</v>
      </c>
      <c r="G280" s="8" t="str">
        <f t="shared" si="28"/>
        <v>39762.450</v>
      </c>
      <c r="H280" s="42">
        <f t="shared" si="29"/>
        <v>-1049</v>
      </c>
      <c r="I280" s="51" t="s">
        <v>742</v>
      </c>
      <c r="J280" s="52" t="s">
        <v>743</v>
      </c>
      <c r="K280" s="51">
        <v>-1049</v>
      </c>
      <c r="L280" s="51" t="s">
        <v>534</v>
      </c>
      <c r="M280" s="52" t="s">
        <v>73</v>
      </c>
      <c r="N280" s="52"/>
      <c r="O280" s="53" t="s">
        <v>484</v>
      </c>
      <c r="P280" s="53" t="s">
        <v>655</v>
      </c>
    </row>
    <row r="281" spans="1:16" ht="13.5" thickBot="1">
      <c r="A281" s="42" t="str">
        <f t="shared" si="24"/>
        <v> MHAR 8 </v>
      </c>
      <c r="B281" s="9" t="str">
        <f t="shared" si="25"/>
        <v>I</v>
      </c>
      <c r="C281" s="42">
        <f t="shared" si="26"/>
        <v>39852.33</v>
      </c>
      <c r="D281" s="8" t="str">
        <f t="shared" si="27"/>
        <v>vis</v>
      </c>
      <c r="E281" s="50">
        <f>VLOOKUP(C281,A!C$21:E$973,3,FALSE)</f>
        <v>-1007.0185332413949</v>
      </c>
      <c r="F281" s="9" t="s">
        <v>67</v>
      </c>
      <c r="G281" s="8" t="str">
        <f t="shared" si="28"/>
        <v>39852.330</v>
      </c>
      <c r="H281" s="42">
        <f t="shared" si="29"/>
        <v>-1007</v>
      </c>
      <c r="I281" s="51" t="s">
        <v>744</v>
      </c>
      <c r="J281" s="52" t="s">
        <v>745</v>
      </c>
      <c r="K281" s="51">
        <v>-1007</v>
      </c>
      <c r="L281" s="51" t="s">
        <v>746</v>
      </c>
      <c r="M281" s="52" t="s">
        <v>73</v>
      </c>
      <c r="N281" s="52"/>
      <c r="O281" s="53" t="s">
        <v>484</v>
      </c>
      <c r="P281" s="53" t="s">
        <v>655</v>
      </c>
    </row>
    <row r="282" spans="1:16" ht="13.5" thickBot="1">
      <c r="A282" s="42" t="str">
        <f t="shared" si="24"/>
        <v> MHAR 8 </v>
      </c>
      <c r="B282" s="9" t="str">
        <f t="shared" si="25"/>
        <v>II</v>
      </c>
      <c r="C282" s="42">
        <f t="shared" si="26"/>
        <v>40258.252</v>
      </c>
      <c r="D282" s="8" t="str">
        <f t="shared" si="27"/>
        <v>vis</v>
      </c>
      <c r="E282" s="50">
        <f>VLOOKUP(C282,A!C$21:E$973,3,FALSE)</f>
        <v>-817.51626834755359</v>
      </c>
      <c r="F282" s="9" t="s">
        <v>67</v>
      </c>
      <c r="G282" s="8" t="str">
        <f t="shared" si="28"/>
        <v>40258.252</v>
      </c>
      <c r="H282" s="42">
        <f t="shared" si="29"/>
        <v>-817.5</v>
      </c>
      <c r="I282" s="51" t="s">
        <v>747</v>
      </c>
      <c r="J282" s="52" t="s">
        <v>748</v>
      </c>
      <c r="K282" s="51">
        <v>-817.5</v>
      </c>
      <c r="L282" s="51" t="s">
        <v>215</v>
      </c>
      <c r="M282" s="52" t="s">
        <v>73</v>
      </c>
      <c r="N282" s="52"/>
      <c r="O282" s="53" t="s">
        <v>484</v>
      </c>
      <c r="P282" s="53" t="s">
        <v>655</v>
      </c>
    </row>
    <row r="283" spans="1:16" ht="13.5" thickBot="1">
      <c r="A283" s="42" t="str">
        <f t="shared" si="24"/>
        <v> MHAR 8 </v>
      </c>
      <c r="B283" s="9" t="str">
        <f t="shared" si="25"/>
        <v>II</v>
      </c>
      <c r="C283" s="42">
        <f t="shared" si="26"/>
        <v>40318.322</v>
      </c>
      <c r="D283" s="8" t="str">
        <f t="shared" si="27"/>
        <v>vis</v>
      </c>
      <c r="E283" s="50">
        <f>VLOOKUP(C283,A!C$21:E$973,3,FALSE)</f>
        <v>-789.4729470883633</v>
      </c>
      <c r="F283" s="9" t="s">
        <v>67</v>
      </c>
      <c r="G283" s="8" t="str">
        <f t="shared" si="28"/>
        <v>40318.322</v>
      </c>
      <c r="H283" s="42">
        <f t="shared" si="29"/>
        <v>-789.5</v>
      </c>
      <c r="I283" s="51" t="s">
        <v>749</v>
      </c>
      <c r="J283" s="52" t="s">
        <v>750</v>
      </c>
      <c r="K283" s="51">
        <v>-789.5</v>
      </c>
      <c r="L283" s="51" t="s">
        <v>751</v>
      </c>
      <c r="M283" s="52" t="s">
        <v>73</v>
      </c>
      <c r="N283" s="52"/>
      <c r="O283" s="53" t="s">
        <v>484</v>
      </c>
      <c r="P283" s="53" t="s">
        <v>655</v>
      </c>
    </row>
    <row r="284" spans="1:16" ht="13.5" thickBot="1">
      <c r="A284" s="42" t="str">
        <f t="shared" si="24"/>
        <v> MHAR 8 </v>
      </c>
      <c r="B284" s="9" t="str">
        <f t="shared" si="25"/>
        <v>I</v>
      </c>
      <c r="C284" s="42">
        <f t="shared" si="26"/>
        <v>40443.519999999997</v>
      </c>
      <c r="D284" s="8" t="str">
        <f t="shared" si="27"/>
        <v>vis</v>
      </c>
      <c r="E284" s="50">
        <f>VLOOKUP(C284,A!C$21:E$973,3,FALSE)</f>
        <v>-731.02500743449241</v>
      </c>
      <c r="F284" s="9" t="s">
        <v>67</v>
      </c>
      <c r="G284" s="8" t="str">
        <f t="shared" si="28"/>
        <v>40443.520</v>
      </c>
      <c r="H284" s="42">
        <f t="shared" si="29"/>
        <v>-731</v>
      </c>
      <c r="I284" s="51" t="s">
        <v>752</v>
      </c>
      <c r="J284" s="52" t="s">
        <v>753</v>
      </c>
      <c r="K284" s="51">
        <v>-731</v>
      </c>
      <c r="L284" s="51" t="s">
        <v>480</v>
      </c>
      <c r="M284" s="52" t="s">
        <v>73</v>
      </c>
      <c r="N284" s="52"/>
      <c r="O284" s="53" t="s">
        <v>484</v>
      </c>
      <c r="P284" s="53" t="s">
        <v>655</v>
      </c>
    </row>
    <row r="285" spans="1:16" ht="13.5" thickBot="1">
      <c r="A285" s="42" t="str">
        <f t="shared" si="24"/>
        <v> MHAR 8 </v>
      </c>
      <c r="B285" s="9" t="str">
        <f t="shared" si="25"/>
        <v>II</v>
      </c>
      <c r="C285" s="42">
        <f t="shared" si="26"/>
        <v>40457.519</v>
      </c>
      <c r="D285" s="8" t="str">
        <f t="shared" si="27"/>
        <v>vis</v>
      </c>
      <c r="E285" s="50">
        <f>VLOOKUP(C285,A!C$21:E$973,3,FALSE)</f>
        <v>-724.48965777064177</v>
      </c>
      <c r="F285" s="9" t="s">
        <v>67</v>
      </c>
      <c r="G285" s="8" t="str">
        <f t="shared" si="28"/>
        <v>40457.519</v>
      </c>
      <c r="H285" s="42">
        <f t="shared" si="29"/>
        <v>-724.5</v>
      </c>
      <c r="I285" s="51" t="s">
        <v>754</v>
      </c>
      <c r="J285" s="52" t="s">
        <v>755</v>
      </c>
      <c r="K285" s="51">
        <v>-724.5</v>
      </c>
      <c r="L285" s="51" t="s">
        <v>247</v>
      </c>
      <c r="M285" s="52" t="s">
        <v>73</v>
      </c>
      <c r="N285" s="52"/>
      <c r="O285" s="53" t="s">
        <v>484</v>
      </c>
      <c r="P285" s="53" t="s">
        <v>655</v>
      </c>
    </row>
    <row r="286" spans="1:16" ht="13.5" thickBot="1">
      <c r="A286" s="42" t="str">
        <f t="shared" si="24"/>
        <v> MHAR 8 </v>
      </c>
      <c r="B286" s="9" t="str">
        <f t="shared" si="25"/>
        <v>I</v>
      </c>
      <c r="C286" s="42">
        <f t="shared" si="26"/>
        <v>40531.427000000003</v>
      </c>
      <c r="D286" s="8" t="str">
        <f t="shared" si="27"/>
        <v>vis</v>
      </c>
      <c r="E286" s="50">
        <f>VLOOKUP(C286,A!C$21:E$973,3,FALSE)</f>
        <v>-689.98614873744168</v>
      </c>
      <c r="F286" s="9" t="s">
        <v>67</v>
      </c>
      <c r="G286" s="8" t="str">
        <f t="shared" si="28"/>
        <v>40531.427</v>
      </c>
      <c r="H286" s="42">
        <f t="shared" si="29"/>
        <v>-690</v>
      </c>
      <c r="I286" s="51" t="s">
        <v>756</v>
      </c>
      <c r="J286" s="52" t="s">
        <v>757</v>
      </c>
      <c r="K286" s="51">
        <v>-690</v>
      </c>
      <c r="L286" s="51" t="s">
        <v>168</v>
      </c>
      <c r="M286" s="52" t="s">
        <v>73</v>
      </c>
      <c r="N286" s="52"/>
      <c r="O286" s="53" t="s">
        <v>484</v>
      </c>
      <c r="P286" s="53" t="s">
        <v>655</v>
      </c>
    </row>
    <row r="287" spans="1:16" ht="13.5" thickBot="1">
      <c r="A287" s="42" t="str">
        <f t="shared" si="24"/>
        <v> MHAR 8 </v>
      </c>
      <c r="B287" s="9" t="str">
        <f t="shared" si="25"/>
        <v>II</v>
      </c>
      <c r="C287" s="42">
        <f t="shared" si="26"/>
        <v>40862.328000000001</v>
      </c>
      <c r="D287" s="8" t="str">
        <f t="shared" si="27"/>
        <v>vis</v>
      </c>
      <c r="E287" s="50">
        <f>VLOOKUP(C287,A!C$21:E$973,3,FALSE)</f>
        <v>-535.5069902891762</v>
      </c>
      <c r="F287" s="9" t="s">
        <v>67</v>
      </c>
      <c r="G287" s="8" t="str">
        <f t="shared" si="28"/>
        <v>40862.328</v>
      </c>
      <c r="H287" s="42">
        <f t="shared" si="29"/>
        <v>-535.5</v>
      </c>
      <c r="I287" s="51" t="s">
        <v>758</v>
      </c>
      <c r="J287" s="52" t="s">
        <v>759</v>
      </c>
      <c r="K287" s="51">
        <v>-535.5</v>
      </c>
      <c r="L287" s="51" t="s">
        <v>760</v>
      </c>
      <c r="M287" s="52" t="s">
        <v>73</v>
      </c>
      <c r="N287" s="52"/>
      <c r="O287" s="53" t="s">
        <v>484</v>
      </c>
      <c r="P287" s="53" t="s">
        <v>655</v>
      </c>
    </row>
    <row r="288" spans="1:16" ht="13.5" thickBot="1">
      <c r="A288" s="42" t="str">
        <f t="shared" si="24"/>
        <v> MHAR 8 </v>
      </c>
      <c r="B288" s="9" t="str">
        <f t="shared" si="25"/>
        <v>I</v>
      </c>
      <c r="C288" s="42">
        <f t="shared" si="26"/>
        <v>40863.357000000004</v>
      </c>
      <c r="D288" s="8" t="str">
        <f t="shared" si="27"/>
        <v>vis</v>
      </c>
      <c r="E288" s="50">
        <f>VLOOKUP(C288,A!C$21:E$973,3,FALSE)</f>
        <v>-535.0266077758456</v>
      </c>
      <c r="F288" s="9" t="s">
        <v>67</v>
      </c>
      <c r="G288" s="8" t="str">
        <f t="shared" si="28"/>
        <v>40863.357</v>
      </c>
      <c r="H288" s="42">
        <f t="shared" si="29"/>
        <v>-535</v>
      </c>
      <c r="I288" s="51" t="s">
        <v>761</v>
      </c>
      <c r="J288" s="52" t="s">
        <v>762</v>
      </c>
      <c r="K288" s="51">
        <v>-535</v>
      </c>
      <c r="L288" s="51" t="s">
        <v>511</v>
      </c>
      <c r="M288" s="52" t="s">
        <v>73</v>
      </c>
      <c r="N288" s="52"/>
      <c r="O288" s="53" t="s">
        <v>484</v>
      </c>
      <c r="P288" s="53" t="s">
        <v>655</v>
      </c>
    </row>
    <row r="289" spans="1:16" ht="13.5" thickBot="1">
      <c r="A289" s="42" t="str">
        <f t="shared" si="24"/>
        <v> MHAR 8 </v>
      </c>
      <c r="B289" s="9" t="str">
        <f t="shared" si="25"/>
        <v>II</v>
      </c>
      <c r="C289" s="42">
        <f t="shared" si="26"/>
        <v>40924.476000000002</v>
      </c>
      <c r="D289" s="8" t="str">
        <f t="shared" si="27"/>
        <v>vis</v>
      </c>
      <c r="E289" s="50">
        <f>VLOOKUP(C289,A!C$21:E$973,3,FALSE)</f>
        <v>-506.49356712260061</v>
      </c>
      <c r="F289" s="9" t="s">
        <v>67</v>
      </c>
      <c r="G289" s="8" t="str">
        <f t="shared" si="28"/>
        <v>40924.476</v>
      </c>
      <c r="H289" s="42">
        <f t="shared" si="29"/>
        <v>-506.5</v>
      </c>
      <c r="I289" s="51" t="s">
        <v>763</v>
      </c>
      <c r="J289" s="52" t="s">
        <v>764</v>
      </c>
      <c r="K289" s="51">
        <v>-506.5</v>
      </c>
      <c r="L289" s="51" t="s">
        <v>101</v>
      </c>
      <c r="M289" s="52" t="s">
        <v>73</v>
      </c>
      <c r="N289" s="52"/>
      <c r="O289" s="53" t="s">
        <v>484</v>
      </c>
      <c r="P289" s="53" t="s">
        <v>655</v>
      </c>
    </row>
    <row r="290" spans="1:16" ht="13.5" thickBot="1">
      <c r="A290" s="42" t="str">
        <f t="shared" si="24"/>
        <v> MHAR 8 </v>
      </c>
      <c r="B290" s="9" t="str">
        <f t="shared" si="25"/>
        <v>II</v>
      </c>
      <c r="C290" s="42">
        <f t="shared" si="26"/>
        <v>41166.517</v>
      </c>
      <c r="D290" s="8" t="str">
        <f t="shared" si="27"/>
        <v>vis</v>
      </c>
      <c r="E290" s="50">
        <f>VLOOKUP(C290,A!C$21:E$973,3,FALSE)</f>
        <v>-393.49816973795549</v>
      </c>
      <c r="F290" s="9" t="s">
        <v>67</v>
      </c>
      <c r="G290" s="8" t="str">
        <f t="shared" si="28"/>
        <v>41166.517</v>
      </c>
      <c r="H290" s="42">
        <f t="shared" si="29"/>
        <v>-393.5</v>
      </c>
      <c r="I290" s="51" t="s">
        <v>765</v>
      </c>
      <c r="J290" s="52" t="s">
        <v>766</v>
      </c>
      <c r="K290" s="51">
        <v>-393.5</v>
      </c>
      <c r="L290" s="51" t="s">
        <v>104</v>
      </c>
      <c r="M290" s="52" t="s">
        <v>73</v>
      </c>
      <c r="N290" s="52"/>
      <c r="O290" s="53" t="s">
        <v>484</v>
      </c>
      <c r="P290" s="53" t="s">
        <v>655</v>
      </c>
    </row>
    <row r="291" spans="1:16" ht="13.5" thickBot="1">
      <c r="A291" s="42" t="str">
        <f t="shared" si="24"/>
        <v> MHAR 8 </v>
      </c>
      <c r="B291" s="9" t="str">
        <f t="shared" si="25"/>
        <v>I</v>
      </c>
      <c r="C291" s="42">
        <f t="shared" si="26"/>
        <v>41180.447999999997</v>
      </c>
      <c r="D291" s="8" t="str">
        <f t="shared" si="27"/>
        <v>vis</v>
      </c>
      <c r="E291" s="50">
        <f>VLOOKUP(C291,A!C$21:E$973,3,FALSE)</f>
        <v>-386.99456546857488</v>
      </c>
      <c r="F291" s="9" t="s">
        <v>67</v>
      </c>
      <c r="G291" s="8" t="str">
        <f t="shared" si="28"/>
        <v>41180.448</v>
      </c>
      <c r="H291" s="42">
        <f t="shared" si="29"/>
        <v>-387</v>
      </c>
      <c r="I291" s="51" t="s">
        <v>767</v>
      </c>
      <c r="J291" s="52" t="s">
        <v>768</v>
      </c>
      <c r="K291" s="51">
        <v>-387</v>
      </c>
      <c r="L291" s="51" t="s">
        <v>651</v>
      </c>
      <c r="M291" s="52" t="s">
        <v>73</v>
      </c>
      <c r="N291" s="52"/>
      <c r="O291" s="53" t="s">
        <v>484</v>
      </c>
      <c r="P291" s="53" t="s">
        <v>655</v>
      </c>
    </row>
    <row r="292" spans="1:16" ht="13.5" thickBot="1">
      <c r="A292" s="42" t="str">
        <f t="shared" si="24"/>
        <v> MHAR 8 </v>
      </c>
      <c r="B292" s="9" t="str">
        <f t="shared" si="25"/>
        <v>II</v>
      </c>
      <c r="C292" s="42">
        <f t="shared" si="26"/>
        <v>41181.453000000001</v>
      </c>
      <c r="D292" s="8" t="str">
        <f t="shared" si="27"/>
        <v>vis</v>
      </c>
      <c r="E292" s="50">
        <f>VLOOKUP(C292,A!C$21:E$973,3,FALSE)</f>
        <v>-386.5253872121138</v>
      </c>
      <c r="F292" s="9" t="s">
        <v>67</v>
      </c>
      <c r="G292" s="8" t="str">
        <f t="shared" si="28"/>
        <v>41181.453</v>
      </c>
      <c r="H292" s="42">
        <f t="shared" si="29"/>
        <v>-386.5</v>
      </c>
      <c r="I292" s="51" t="s">
        <v>769</v>
      </c>
      <c r="J292" s="52" t="s">
        <v>770</v>
      </c>
      <c r="K292" s="51">
        <v>-386.5</v>
      </c>
      <c r="L292" s="51" t="s">
        <v>480</v>
      </c>
      <c r="M292" s="52" t="s">
        <v>73</v>
      </c>
      <c r="N292" s="52"/>
      <c r="O292" s="53" t="s">
        <v>484</v>
      </c>
      <c r="P292" s="53" t="s">
        <v>655</v>
      </c>
    </row>
    <row r="293" spans="1:16" ht="13.5" thickBot="1">
      <c r="A293" s="42" t="str">
        <f t="shared" si="24"/>
        <v> MHAR 8 </v>
      </c>
      <c r="B293" s="9" t="str">
        <f t="shared" si="25"/>
        <v>I</v>
      </c>
      <c r="C293" s="42">
        <f t="shared" si="26"/>
        <v>41210.459000000003</v>
      </c>
      <c r="D293" s="8" t="str">
        <f t="shared" si="27"/>
        <v>vis</v>
      </c>
      <c r="E293" s="50">
        <f>VLOOKUP(C293,A!C$21:E$973,3,FALSE)</f>
        <v>-372.9841090958476</v>
      </c>
      <c r="F293" s="9" t="s">
        <v>67</v>
      </c>
      <c r="G293" s="8" t="str">
        <f t="shared" si="28"/>
        <v>41210.459</v>
      </c>
      <c r="H293" s="42">
        <f t="shared" si="29"/>
        <v>-373</v>
      </c>
      <c r="I293" s="51" t="s">
        <v>771</v>
      </c>
      <c r="J293" s="52" t="s">
        <v>772</v>
      </c>
      <c r="K293" s="51">
        <v>-373</v>
      </c>
      <c r="L293" s="51" t="s">
        <v>680</v>
      </c>
      <c r="M293" s="52" t="s">
        <v>73</v>
      </c>
      <c r="N293" s="52"/>
      <c r="O293" s="53" t="s">
        <v>484</v>
      </c>
      <c r="P293" s="53" t="s">
        <v>655</v>
      </c>
    </row>
    <row r="294" spans="1:16" ht="13.5" thickBot="1">
      <c r="A294" s="42" t="str">
        <f t="shared" si="24"/>
        <v> MHAR 8 </v>
      </c>
      <c r="B294" s="9" t="str">
        <f t="shared" si="25"/>
        <v>I</v>
      </c>
      <c r="C294" s="42">
        <f t="shared" si="26"/>
        <v>41240.436999999998</v>
      </c>
      <c r="D294" s="8" t="str">
        <f t="shared" si="27"/>
        <v>vis</v>
      </c>
      <c r="E294" s="50">
        <f>VLOOKUP(C294,A!C$21:E$973,3,FALSE)</f>
        <v>-358.98905857632229</v>
      </c>
      <c r="F294" s="9" t="s">
        <v>67</v>
      </c>
      <c r="G294" s="8" t="str">
        <f t="shared" si="28"/>
        <v>41240.437</v>
      </c>
      <c r="H294" s="42">
        <f t="shared" si="29"/>
        <v>-359</v>
      </c>
      <c r="I294" s="51" t="s">
        <v>773</v>
      </c>
      <c r="J294" s="52" t="s">
        <v>774</v>
      </c>
      <c r="K294" s="51">
        <v>-359</v>
      </c>
      <c r="L294" s="51" t="s">
        <v>685</v>
      </c>
      <c r="M294" s="52" t="s">
        <v>73</v>
      </c>
      <c r="N294" s="52"/>
      <c r="O294" s="53" t="s">
        <v>484</v>
      </c>
      <c r="P294" s="53" t="s">
        <v>655</v>
      </c>
    </row>
    <row r="295" spans="1:16" ht="13.5" thickBot="1">
      <c r="A295" s="42" t="str">
        <f t="shared" si="24"/>
        <v> MHAR 8 </v>
      </c>
      <c r="B295" s="9" t="str">
        <f t="shared" si="25"/>
        <v>II</v>
      </c>
      <c r="C295" s="42">
        <f t="shared" si="26"/>
        <v>41573.485000000001</v>
      </c>
      <c r="D295" s="8" t="str">
        <f t="shared" si="27"/>
        <v>vis</v>
      </c>
      <c r="E295" s="50">
        <f>VLOOKUP(C295,A!C$21:E$973,3,FALSE)</f>
        <v>-203.50758598216686</v>
      </c>
      <c r="F295" s="9" t="s">
        <v>67</v>
      </c>
      <c r="G295" s="8" t="str">
        <f t="shared" si="28"/>
        <v>41573.485</v>
      </c>
      <c r="H295" s="42">
        <f t="shared" si="29"/>
        <v>-203.5</v>
      </c>
      <c r="I295" s="51" t="s">
        <v>775</v>
      </c>
      <c r="J295" s="52" t="s">
        <v>776</v>
      </c>
      <c r="K295" s="51">
        <v>-203.5</v>
      </c>
      <c r="L295" s="51" t="s">
        <v>505</v>
      </c>
      <c r="M295" s="52" t="s">
        <v>73</v>
      </c>
      <c r="N295" s="52"/>
      <c r="O295" s="53" t="s">
        <v>484</v>
      </c>
      <c r="P295" s="53" t="s">
        <v>655</v>
      </c>
    </row>
    <row r="296" spans="1:16" ht="13.5" thickBot="1">
      <c r="A296" s="42" t="str">
        <f t="shared" si="24"/>
        <v> MHAR 8 </v>
      </c>
      <c r="B296" s="9" t="str">
        <f t="shared" si="25"/>
        <v>II</v>
      </c>
      <c r="C296" s="42">
        <f t="shared" si="26"/>
        <v>41599.267999999996</v>
      </c>
      <c r="D296" s="8" t="str">
        <f t="shared" si="27"/>
        <v>vis</v>
      </c>
      <c r="E296" s="50">
        <f>VLOOKUP(C296,A!C$21:E$973,3,FALSE)</f>
        <v>-191.47094619482561</v>
      </c>
      <c r="F296" s="9" t="s">
        <v>67</v>
      </c>
      <c r="G296" s="8" t="str">
        <f t="shared" si="28"/>
        <v>41599.268</v>
      </c>
      <c r="H296" s="42">
        <f t="shared" si="29"/>
        <v>-191.5</v>
      </c>
      <c r="I296" s="51" t="s">
        <v>777</v>
      </c>
      <c r="J296" s="52" t="s">
        <v>778</v>
      </c>
      <c r="K296" s="51">
        <v>-191.5</v>
      </c>
      <c r="L296" s="51" t="s">
        <v>779</v>
      </c>
      <c r="M296" s="52" t="s">
        <v>73</v>
      </c>
      <c r="N296" s="52"/>
      <c r="O296" s="53" t="s">
        <v>484</v>
      </c>
      <c r="P296" s="53" t="s">
        <v>655</v>
      </c>
    </row>
    <row r="297" spans="1:16" ht="13.5" thickBot="1">
      <c r="A297" s="42" t="str">
        <f t="shared" si="24"/>
        <v> MHAR 8 </v>
      </c>
      <c r="B297" s="9" t="str">
        <f t="shared" si="25"/>
        <v>I</v>
      </c>
      <c r="C297" s="42">
        <f t="shared" si="26"/>
        <v>41600.307000000001</v>
      </c>
      <c r="D297" s="8" t="str">
        <f t="shared" si="27"/>
        <v>vis</v>
      </c>
      <c r="E297" s="50">
        <f>VLOOKUP(C297,A!C$21:E$973,3,FALSE)</f>
        <v>-190.98589524113126</v>
      </c>
      <c r="F297" s="9" t="s">
        <v>67</v>
      </c>
      <c r="G297" s="8" t="str">
        <f t="shared" si="28"/>
        <v>41600.307</v>
      </c>
      <c r="H297" s="42">
        <f t="shared" si="29"/>
        <v>-191</v>
      </c>
      <c r="I297" s="51" t="s">
        <v>780</v>
      </c>
      <c r="J297" s="52" t="s">
        <v>781</v>
      </c>
      <c r="K297" s="51">
        <v>-191</v>
      </c>
      <c r="L297" s="51" t="s">
        <v>168</v>
      </c>
      <c r="M297" s="52" t="s">
        <v>73</v>
      </c>
      <c r="N297" s="52"/>
      <c r="O297" s="53" t="s">
        <v>484</v>
      </c>
      <c r="P297" s="53" t="s">
        <v>655</v>
      </c>
    </row>
    <row r="298" spans="1:16" ht="13.5" thickBot="1">
      <c r="A298" s="42" t="str">
        <f t="shared" si="24"/>
        <v> MHAR 8 </v>
      </c>
      <c r="B298" s="9" t="str">
        <f t="shared" si="25"/>
        <v>I</v>
      </c>
      <c r="C298" s="42">
        <f t="shared" si="26"/>
        <v>41602.364000000001</v>
      </c>
      <c r="D298" s="8" t="str">
        <f t="shared" si="27"/>
        <v>vis</v>
      </c>
      <c r="E298" s="50">
        <f>VLOOKUP(C298,A!C$21:E$973,3,FALSE)</f>
        <v>-190.02559705850808</v>
      </c>
      <c r="F298" s="9" t="s">
        <v>67</v>
      </c>
      <c r="G298" s="8" t="str">
        <f t="shared" si="28"/>
        <v>41602.364</v>
      </c>
      <c r="H298" s="42">
        <f t="shared" si="29"/>
        <v>-190</v>
      </c>
      <c r="I298" s="51" t="s">
        <v>782</v>
      </c>
      <c r="J298" s="52" t="s">
        <v>783</v>
      </c>
      <c r="K298" s="51">
        <v>-190</v>
      </c>
      <c r="L298" s="51" t="s">
        <v>784</v>
      </c>
      <c r="M298" s="52" t="s">
        <v>73</v>
      </c>
      <c r="N298" s="52"/>
      <c r="O298" s="53" t="s">
        <v>484</v>
      </c>
      <c r="P298" s="53" t="s">
        <v>655</v>
      </c>
    </row>
    <row r="299" spans="1:16" ht="13.5" thickBot="1">
      <c r="A299" s="42" t="str">
        <f t="shared" si="24"/>
        <v> MHAR 8 </v>
      </c>
      <c r="B299" s="9" t="str">
        <f t="shared" si="25"/>
        <v>II</v>
      </c>
      <c r="C299" s="42">
        <f t="shared" si="26"/>
        <v>41920.457999999999</v>
      </c>
      <c r="D299" s="8" t="str">
        <f t="shared" si="27"/>
        <v>vis</v>
      </c>
      <c r="E299" s="50">
        <f>VLOOKUP(C299,A!C$21:E$973,3,FALSE)</f>
        <v>-41.525310182849047</v>
      </c>
      <c r="F299" s="9" t="s">
        <v>67</v>
      </c>
      <c r="G299" s="8" t="str">
        <f t="shared" si="28"/>
        <v>41920.458</v>
      </c>
      <c r="H299" s="42">
        <f t="shared" si="29"/>
        <v>-41.5</v>
      </c>
      <c r="I299" s="51" t="s">
        <v>785</v>
      </c>
      <c r="J299" s="52" t="s">
        <v>786</v>
      </c>
      <c r="K299" s="51">
        <v>-41.5</v>
      </c>
      <c r="L299" s="51" t="s">
        <v>480</v>
      </c>
      <c r="M299" s="52" t="s">
        <v>73</v>
      </c>
      <c r="N299" s="52"/>
      <c r="O299" s="53" t="s">
        <v>484</v>
      </c>
      <c r="P299" s="53" t="s">
        <v>655</v>
      </c>
    </row>
    <row r="300" spans="1:16" ht="13.5" thickBot="1">
      <c r="A300" s="42" t="str">
        <f t="shared" si="24"/>
        <v> MHAR 8 </v>
      </c>
      <c r="B300" s="9" t="str">
        <f t="shared" si="25"/>
        <v>I</v>
      </c>
      <c r="C300" s="42">
        <f t="shared" si="26"/>
        <v>41932.355000000003</v>
      </c>
      <c r="D300" s="8" t="str">
        <f t="shared" si="27"/>
        <v>vis</v>
      </c>
      <c r="E300" s="50">
        <f>VLOOKUP(C300,A!C$21:E$973,3,FALSE)</f>
        <v>-35.97126668325334</v>
      </c>
      <c r="F300" s="9" t="s">
        <v>67</v>
      </c>
      <c r="G300" s="8" t="str">
        <f t="shared" si="28"/>
        <v>41932.355</v>
      </c>
      <c r="H300" s="42">
        <f t="shared" si="29"/>
        <v>-36</v>
      </c>
      <c r="I300" s="51" t="s">
        <v>787</v>
      </c>
      <c r="J300" s="52" t="s">
        <v>788</v>
      </c>
      <c r="K300" s="51">
        <v>-36</v>
      </c>
      <c r="L300" s="51" t="s">
        <v>779</v>
      </c>
      <c r="M300" s="52" t="s">
        <v>73</v>
      </c>
      <c r="N300" s="52"/>
      <c r="O300" s="53" t="s">
        <v>484</v>
      </c>
      <c r="P300" s="53" t="s">
        <v>655</v>
      </c>
    </row>
    <row r="301" spans="1:16" ht="13.5" thickBot="1">
      <c r="A301" s="42" t="str">
        <f t="shared" si="24"/>
        <v> MHAR 8 </v>
      </c>
      <c r="B301" s="9" t="str">
        <f t="shared" si="25"/>
        <v>I</v>
      </c>
      <c r="C301" s="42">
        <f t="shared" si="26"/>
        <v>42009.406999999999</v>
      </c>
      <c r="D301" s="8" t="str">
        <f t="shared" si="27"/>
        <v>vis</v>
      </c>
      <c r="E301" s="50">
        <f>VLOOKUP(C301,A!C$21:E$973,3,FALSE)</f>
        <v>0</v>
      </c>
      <c r="F301" s="9" t="s">
        <v>67</v>
      </c>
      <c r="G301" s="8" t="str">
        <f t="shared" si="28"/>
        <v>42009.407</v>
      </c>
      <c r="H301" s="42">
        <f t="shared" si="29"/>
        <v>0</v>
      </c>
      <c r="I301" s="51" t="s">
        <v>789</v>
      </c>
      <c r="J301" s="52" t="s">
        <v>790</v>
      </c>
      <c r="K301" s="51">
        <v>0</v>
      </c>
      <c r="L301" s="51" t="s">
        <v>791</v>
      </c>
      <c r="M301" s="52" t="s">
        <v>73</v>
      </c>
      <c r="N301" s="52"/>
      <c r="O301" s="53" t="s">
        <v>484</v>
      </c>
      <c r="P301" s="53" t="s">
        <v>655</v>
      </c>
    </row>
    <row r="302" spans="1:16" ht="13.5" thickBot="1">
      <c r="A302" s="42" t="str">
        <f t="shared" si="24"/>
        <v> MHAR 8 </v>
      </c>
      <c r="B302" s="9" t="str">
        <f t="shared" si="25"/>
        <v>II</v>
      </c>
      <c r="C302" s="42">
        <f t="shared" si="26"/>
        <v>42036.273000000001</v>
      </c>
      <c r="D302" s="8" t="str">
        <f t="shared" si="27"/>
        <v>vis</v>
      </c>
      <c r="E302" s="50">
        <f>VLOOKUP(C302,A!C$21:E$973,3,FALSE)</f>
        <v>12.542231878632597</v>
      </c>
      <c r="F302" s="9" t="s">
        <v>67</v>
      </c>
      <c r="G302" s="8" t="str">
        <f t="shared" si="28"/>
        <v>42036.273</v>
      </c>
      <c r="H302" s="42">
        <f t="shared" si="29"/>
        <v>12.5</v>
      </c>
      <c r="I302" s="51" t="s">
        <v>792</v>
      </c>
      <c r="J302" s="52" t="s">
        <v>793</v>
      </c>
      <c r="K302" s="51">
        <v>12.5</v>
      </c>
      <c r="L302" s="51" t="s">
        <v>794</v>
      </c>
      <c r="M302" s="52" t="s">
        <v>73</v>
      </c>
      <c r="N302" s="52"/>
      <c r="O302" s="53" t="s">
        <v>484</v>
      </c>
      <c r="P302" s="53" t="s">
        <v>655</v>
      </c>
    </row>
    <row r="303" spans="1:16" ht="13.5" thickBot="1">
      <c r="A303" s="42" t="str">
        <f t="shared" si="24"/>
        <v> MHAR 8 </v>
      </c>
      <c r="B303" s="9" t="str">
        <f t="shared" si="25"/>
        <v>I</v>
      </c>
      <c r="C303" s="42">
        <f t="shared" si="26"/>
        <v>42369.324000000001</v>
      </c>
      <c r="D303" s="8" t="str">
        <f t="shared" si="27"/>
        <v>vis</v>
      </c>
      <c r="E303" s="50">
        <f>VLOOKUP(C303,A!C$21:E$973,3,FALSE)</f>
        <v>168.02510500489544</v>
      </c>
      <c r="F303" s="9" t="s">
        <v>67</v>
      </c>
      <c r="G303" s="8" t="str">
        <f t="shared" si="28"/>
        <v>42369.324</v>
      </c>
      <c r="H303" s="42">
        <f t="shared" si="29"/>
        <v>168</v>
      </c>
      <c r="I303" s="51" t="s">
        <v>795</v>
      </c>
      <c r="J303" s="52" t="s">
        <v>796</v>
      </c>
      <c r="K303" s="51">
        <v>168</v>
      </c>
      <c r="L303" s="51" t="s">
        <v>315</v>
      </c>
      <c r="M303" s="52" t="s">
        <v>73</v>
      </c>
      <c r="N303" s="52"/>
      <c r="O303" s="53" t="s">
        <v>484</v>
      </c>
      <c r="P303" s="53" t="s">
        <v>655</v>
      </c>
    </row>
    <row r="304" spans="1:16" ht="13.5" thickBot="1">
      <c r="A304" s="42" t="str">
        <f t="shared" si="24"/>
        <v>BAVM 39 </v>
      </c>
      <c r="B304" s="9" t="str">
        <f t="shared" si="25"/>
        <v>I</v>
      </c>
      <c r="C304" s="42">
        <f t="shared" si="26"/>
        <v>45989.390200000002</v>
      </c>
      <c r="D304" s="8" t="str">
        <f t="shared" si="27"/>
        <v>vis</v>
      </c>
      <c r="E304" s="50">
        <f>VLOOKUP(C304,A!C$21:E$973,3,FALSE)</f>
        <v>1858.0314214047066</v>
      </c>
      <c r="F304" s="9" t="s">
        <v>67</v>
      </c>
      <c r="G304" s="8" t="str">
        <f t="shared" si="28"/>
        <v>45989.3902</v>
      </c>
      <c r="H304" s="42">
        <f t="shared" si="29"/>
        <v>1858</v>
      </c>
      <c r="I304" s="51" t="s">
        <v>801</v>
      </c>
      <c r="J304" s="52" t="s">
        <v>802</v>
      </c>
      <c r="K304" s="51">
        <v>1858</v>
      </c>
      <c r="L304" s="51" t="s">
        <v>803</v>
      </c>
      <c r="M304" s="52" t="s">
        <v>804</v>
      </c>
      <c r="N304" s="52" t="s">
        <v>67</v>
      </c>
      <c r="O304" s="53" t="s">
        <v>805</v>
      </c>
      <c r="P304" s="54" t="s">
        <v>806</v>
      </c>
    </row>
    <row r="305" spans="1:16" ht="13.5" thickBot="1">
      <c r="A305" s="42" t="str">
        <f t="shared" si="24"/>
        <v> COSP 18.7 </v>
      </c>
      <c r="B305" s="9" t="str">
        <f t="shared" si="25"/>
        <v>I</v>
      </c>
      <c r="C305" s="42">
        <f t="shared" si="26"/>
        <v>46743.398500000003</v>
      </c>
      <c r="D305" s="8" t="str">
        <f t="shared" si="27"/>
        <v>vis</v>
      </c>
      <c r="E305" s="50">
        <f>VLOOKUP(C305,A!C$21:E$973,3,FALSE)</f>
        <v>2210.0356995634556</v>
      </c>
      <c r="F305" s="9" t="s">
        <v>67</v>
      </c>
      <c r="G305" s="8" t="str">
        <f t="shared" si="28"/>
        <v>46743.3985</v>
      </c>
      <c r="H305" s="42">
        <f t="shared" si="29"/>
        <v>2210</v>
      </c>
      <c r="I305" s="51" t="s">
        <v>812</v>
      </c>
      <c r="J305" s="52" t="s">
        <v>813</v>
      </c>
      <c r="K305" s="51">
        <v>2210</v>
      </c>
      <c r="L305" s="51" t="s">
        <v>814</v>
      </c>
      <c r="M305" s="52" t="s">
        <v>804</v>
      </c>
      <c r="N305" s="52" t="s">
        <v>815</v>
      </c>
      <c r="O305" s="53" t="s">
        <v>816</v>
      </c>
      <c r="P305" s="53" t="s">
        <v>817</v>
      </c>
    </row>
    <row r="306" spans="1:16" ht="13.5" thickBot="1">
      <c r="A306" s="42" t="str">
        <f t="shared" si="24"/>
        <v>BAVM 203 </v>
      </c>
      <c r="B306" s="9" t="str">
        <f t="shared" si="25"/>
        <v>I</v>
      </c>
      <c r="C306" s="42">
        <f t="shared" si="26"/>
        <v>54718.329899999997</v>
      </c>
      <c r="D306" s="8" t="str">
        <f t="shared" si="27"/>
        <v>vis</v>
      </c>
      <c r="E306" s="50">
        <f>VLOOKUP(C306,A!C$21:E$973,3,FALSE)</f>
        <v>5933.0848633757569</v>
      </c>
      <c r="F306" s="9" t="s">
        <v>67</v>
      </c>
      <c r="G306" s="8" t="str">
        <f t="shared" si="28"/>
        <v>54718.3299</v>
      </c>
      <c r="H306" s="42">
        <f t="shared" si="29"/>
        <v>5933</v>
      </c>
      <c r="I306" s="51" t="s">
        <v>839</v>
      </c>
      <c r="J306" s="52" t="s">
        <v>840</v>
      </c>
      <c r="K306" s="51" t="s">
        <v>841</v>
      </c>
      <c r="L306" s="51" t="s">
        <v>842</v>
      </c>
      <c r="M306" s="52" t="s">
        <v>835</v>
      </c>
      <c r="N306" s="52" t="s">
        <v>836</v>
      </c>
      <c r="O306" s="53" t="s">
        <v>837</v>
      </c>
      <c r="P306" s="54" t="s">
        <v>843</v>
      </c>
    </row>
    <row r="307" spans="1:16" ht="13.5" thickBot="1">
      <c r="A307" s="42" t="str">
        <f t="shared" si="24"/>
        <v>OEJV 0094 </v>
      </c>
      <c r="B307" s="9" t="str">
        <f t="shared" si="25"/>
        <v>I</v>
      </c>
      <c r="C307" s="42">
        <f t="shared" si="26"/>
        <v>54720.4735</v>
      </c>
      <c r="D307" s="8" t="str">
        <f t="shared" si="27"/>
        <v>vis</v>
      </c>
      <c r="E307" s="50">
        <f>VLOOKUP(C307,A!C$21:E$973,3,FALSE)</f>
        <v>5934.0855902519233</v>
      </c>
      <c r="F307" s="9" t="s">
        <v>67</v>
      </c>
      <c r="G307" s="8" t="str">
        <f t="shared" si="28"/>
        <v>54720.4735</v>
      </c>
      <c r="H307" s="42">
        <f t="shared" si="29"/>
        <v>5934</v>
      </c>
      <c r="I307" s="51" t="s">
        <v>844</v>
      </c>
      <c r="J307" s="52" t="s">
        <v>845</v>
      </c>
      <c r="K307" s="51" t="s">
        <v>846</v>
      </c>
      <c r="L307" s="51" t="s">
        <v>847</v>
      </c>
      <c r="M307" s="52" t="s">
        <v>835</v>
      </c>
      <c r="N307" s="52" t="s">
        <v>848</v>
      </c>
      <c r="O307" s="53" t="s">
        <v>849</v>
      </c>
      <c r="P307" s="54" t="s">
        <v>850</v>
      </c>
    </row>
    <row r="308" spans="1:16" ht="13.5" thickBot="1">
      <c r="A308" s="42" t="str">
        <f t="shared" si="24"/>
        <v>BAVM 203 </v>
      </c>
      <c r="B308" s="9" t="str">
        <f t="shared" si="25"/>
        <v>II</v>
      </c>
      <c r="C308" s="42">
        <f t="shared" si="26"/>
        <v>54779.380599999997</v>
      </c>
      <c r="D308" s="8" t="str">
        <f t="shared" si="27"/>
        <v>vis</v>
      </c>
      <c r="E308" s="50">
        <f>VLOOKUP(C308,A!C$21:E$973,3,FALSE)</f>
        <v>5961.5860185813244</v>
      </c>
      <c r="F308" s="9" t="s">
        <v>67</v>
      </c>
      <c r="G308" s="8" t="str">
        <f t="shared" si="28"/>
        <v>54779.3806</v>
      </c>
      <c r="H308" s="42">
        <f t="shared" si="29"/>
        <v>5961.5</v>
      </c>
      <c r="I308" s="51" t="s">
        <v>857</v>
      </c>
      <c r="J308" s="52" t="s">
        <v>858</v>
      </c>
      <c r="K308" s="51" t="s">
        <v>859</v>
      </c>
      <c r="L308" s="51" t="s">
        <v>860</v>
      </c>
      <c r="M308" s="52" t="s">
        <v>835</v>
      </c>
      <c r="N308" s="52" t="s">
        <v>836</v>
      </c>
      <c r="O308" s="53" t="s">
        <v>861</v>
      </c>
      <c r="P308" s="54" t="s">
        <v>843</v>
      </c>
    </row>
    <row r="309" spans="1:16" ht="13.5" thickBot="1">
      <c r="A309" s="42" t="str">
        <f t="shared" si="24"/>
        <v>OEJV 0137 </v>
      </c>
      <c r="B309" s="9" t="str">
        <f t="shared" si="25"/>
        <v>I</v>
      </c>
      <c r="C309" s="42">
        <f t="shared" si="26"/>
        <v>55052.495300000002</v>
      </c>
      <c r="D309" s="8" t="str">
        <f t="shared" si="27"/>
        <v>vis</v>
      </c>
      <c r="E309" s="50" t="e">
        <f>VLOOKUP(C309,A!C$21:E$973,3,FALSE)</f>
        <v>#N/A</v>
      </c>
      <c r="F309" s="9" t="s">
        <v>67</v>
      </c>
      <c r="G309" s="8" t="str">
        <f t="shared" si="28"/>
        <v>55052.4953</v>
      </c>
      <c r="H309" s="42">
        <f t="shared" si="29"/>
        <v>6089</v>
      </c>
      <c r="I309" s="51" t="s">
        <v>871</v>
      </c>
      <c r="J309" s="52" t="s">
        <v>872</v>
      </c>
      <c r="K309" s="51" t="s">
        <v>873</v>
      </c>
      <c r="L309" s="51" t="s">
        <v>874</v>
      </c>
      <c r="M309" s="52" t="s">
        <v>835</v>
      </c>
      <c r="N309" s="52" t="s">
        <v>59</v>
      </c>
      <c r="O309" s="53" t="s">
        <v>875</v>
      </c>
      <c r="P309" s="54" t="s">
        <v>876</v>
      </c>
    </row>
    <row r="310" spans="1:16" ht="13.5" thickBot="1">
      <c r="A310" s="42" t="str">
        <f t="shared" si="24"/>
        <v>BAVM 212 </v>
      </c>
      <c r="B310" s="9" t="str">
        <f t="shared" si="25"/>
        <v>II</v>
      </c>
      <c r="C310" s="42">
        <f t="shared" si="26"/>
        <v>55096.409399999997</v>
      </c>
      <c r="D310" s="8" t="str">
        <f t="shared" si="27"/>
        <v>vis</v>
      </c>
      <c r="E310" s="50">
        <f>VLOOKUP(C310,A!C$21:E$973,3,FALSE)</f>
        <v>6109.5890231895419</v>
      </c>
      <c r="F310" s="9" t="s">
        <v>67</v>
      </c>
      <c r="G310" s="8" t="str">
        <f t="shared" si="28"/>
        <v>55096.4094</v>
      </c>
      <c r="H310" s="42">
        <f t="shared" si="29"/>
        <v>6109.5</v>
      </c>
      <c r="I310" s="51" t="s">
        <v>877</v>
      </c>
      <c r="J310" s="52" t="s">
        <v>878</v>
      </c>
      <c r="K310" s="51" t="s">
        <v>879</v>
      </c>
      <c r="L310" s="51" t="s">
        <v>880</v>
      </c>
      <c r="M310" s="52" t="s">
        <v>835</v>
      </c>
      <c r="N310" s="52" t="s">
        <v>836</v>
      </c>
      <c r="O310" s="53" t="s">
        <v>837</v>
      </c>
      <c r="P310" s="54" t="s">
        <v>881</v>
      </c>
    </row>
    <row r="311" spans="1:16" ht="13.5" thickBot="1">
      <c r="A311" s="42" t="str">
        <f t="shared" si="24"/>
        <v>OEJV 0137 </v>
      </c>
      <c r="B311" s="9" t="str">
        <f t="shared" si="25"/>
        <v>I</v>
      </c>
      <c r="C311" s="42">
        <f t="shared" si="26"/>
        <v>55097.481500000002</v>
      </c>
      <c r="D311" s="8" t="str">
        <f t="shared" si="27"/>
        <v>vis</v>
      </c>
      <c r="E311" s="50" t="e">
        <f>VLOOKUP(C311,A!C$21:E$973,3,FALSE)</f>
        <v>#N/A</v>
      </c>
      <c r="F311" s="9" t="s">
        <v>67</v>
      </c>
      <c r="G311" s="8" t="str">
        <f t="shared" si="28"/>
        <v>55097.4815</v>
      </c>
      <c r="H311" s="42">
        <f t="shared" si="29"/>
        <v>6110</v>
      </c>
      <c r="I311" s="51" t="s">
        <v>882</v>
      </c>
      <c r="J311" s="52" t="s">
        <v>883</v>
      </c>
      <c r="K311" s="51" t="s">
        <v>884</v>
      </c>
      <c r="L311" s="51" t="s">
        <v>885</v>
      </c>
      <c r="M311" s="52" t="s">
        <v>835</v>
      </c>
      <c r="N311" s="52" t="s">
        <v>848</v>
      </c>
      <c r="O311" s="53" t="s">
        <v>849</v>
      </c>
      <c r="P311" s="54" t="s">
        <v>876</v>
      </c>
    </row>
    <row r="312" spans="1:16" ht="13.5" thickBot="1">
      <c r="A312" s="42" t="str">
        <f t="shared" si="24"/>
        <v>OEJV 0137 </v>
      </c>
      <c r="B312" s="9" t="str">
        <f t="shared" si="25"/>
        <v>II</v>
      </c>
      <c r="C312" s="42">
        <f t="shared" si="26"/>
        <v>55098.552600000003</v>
      </c>
      <c r="D312" s="8" t="str">
        <f t="shared" si="27"/>
        <v>vis</v>
      </c>
      <c r="E312" s="50" t="e">
        <f>VLOOKUP(C312,A!C$21:E$973,3,FALSE)</f>
        <v>#N/A</v>
      </c>
      <c r="F312" s="9" t="s">
        <v>67</v>
      </c>
      <c r="G312" s="8" t="str">
        <f t="shared" si="28"/>
        <v>55098.5526</v>
      </c>
      <c r="H312" s="42">
        <f t="shared" si="29"/>
        <v>6110.5</v>
      </c>
      <c r="I312" s="51" t="s">
        <v>886</v>
      </c>
      <c r="J312" s="52" t="s">
        <v>887</v>
      </c>
      <c r="K312" s="51" t="s">
        <v>888</v>
      </c>
      <c r="L312" s="51" t="s">
        <v>885</v>
      </c>
      <c r="M312" s="52" t="s">
        <v>835</v>
      </c>
      <c r="N312" s="52" t="s">
        <v>848</v>
      </c>
      <c r="O312" s="53" t="s">
        <v>849</v>
      </c>
      <c r="P312" s="54" t="s">
        <v>876</v>
      </c>
    </row>
    <row r="313" spans="1:16" ht="13.5" thickBot="1">
      <c r="A313" s="42" t="str">
        <f t="shared" si="24"/>
        <v>OEJV 0137 </v>
      </c>
      <c r="B313" s="9" t="str">
        <f t="shared" si="25"/>
        <v>I</v>
      </c>
      <c r="C313" s="42">
        <f t="shared" si="26"/>
        <v>55155.3217</v>
      </c>
      <c r="D313" s="8" t="str">
        <f t="shared" si="27"/>
        <v>vis</v>
      </c>
      <c r="E313" s="50" t="e">
        <f>VLOOKUP(C313,A!C$21:E$973,3,FALSE)</f>
        <v>#N/A</v>
      </c>
      <c r="F313" s="9" t="s">
        <v>67</v>
      </c>
      <c r="G313" s="8" t="str">
        <f t="shared" si="28"/>
        <v>55155.3217</v>
      </c>
      <c r="H313" s="42">
        <f t="shared" si="29"/>
        <v>6137</v>
      </c>
      <c r="I313" s="51" t="s">
        <v>898</v>
      </c>
      <c r="J313" s="52" t="s">
        <v>899</v>
      </c>
      <c r="K313" s="51" t="s">
        <v>891</v>
      </c>
      <c r="L313" s="51" t="s">
        <v>900</v>
      </c>
      <c r="M313" s="52" t="s">
        <v>835</v>
      </c>
      <c r="N313" s="52" t="s">
        <v>59</v>
      </c>
      <c r="O313" s="53" t="s">
        <v>901</v>
      </c>
      <c r="P313" s="54" t="s">
        <v>876</v>
      </c>
    </row>
    <row r="314" spans="1:16" ht="13.5" thickBot="1">
      <c r="A314" s="42" t="str">
        <f t="shared" si="24"/>
        <v>VSB 55 </v>
      </c>
      <c r="B314" s="9" t="str">
        <f t="shared" si="25"/>
        <v>I</v>
      </c>
      <c r="C314" s="42">
        <f t="shared" si="26"/>
        <v>56222.065300000002</v>
      </c>
      <c r="D314" s="8" t="str">
        <f t="shared" si="27"/>
        <v>vis</v>
      </c>
      <c r="E314" s="50">
        <f>VLOOKUP(C314,A!C$21:E$973,3,FALSE)</f>
        <v>6635.0947670051446</v>
      </c>
      <c r="F314" s="9" t="s">
        <v>67</v>
      </c>
      <c r="G314" s="8" t="str">
        <f t="shared" si="28"/>
        <v>56222.0653</v>
      </c>
      <c r="H314" s="42">
        <f t="shared" si="29"/>
        <v>6635</v>
      </c>
      <c r="I314" s="51" t="s">
        <v>912</v>
      </c>
      <c r="J314" s="52" t="s">
        <v>913</v>
      </c>
      <c r="K314" s="51" t="s">
        <v>914</v>
      </c>
      <c r="L314" s="51" t="s">
        <v>915</v>
      </c>
      <c r="M314" s="52" t="s">
        <v>835</v>
      </c>
      <c r="N314" s="52" t="s">
        <v>67</v>
      </c>
      <c r="O314" s="53" t="s">
        <v>916</v>
      </c>
      <c r="P314" s="54" t="s">
        <v>917</v>
      </c>
    </row>
    <row r="315" spans="1:16">
      <c r="B315" s="9"/>
      <c r="E315" s="50"/>
      <c r="F315" s="9"/>
    </row>
    <row r="316" spans="1:16">
      <c r="B316" s="9"/>
      <c r="E316" s="50"/>
      <c r="F316" s="9"/>
    </row>
    <row r="317" spans="1:16">
      <c r="B317" s="9"/>
      <c r="E317" s="50"/>
      <c r="F317" s="9"/>
    </row>
    <row r="318" spans="1:16">
      <c r="B318" s="9"/>
      <c r="E318" s="50"/>
      <c r="F318" s="9"/>
    </row>
    <row r="319" spans="1:16">
      <c r="B319" s="9"/>
      <c r="E319" s="50"/>
      <c r="F319" s="9"/>
    </row>
    <row r="320" spans="1:16">
      <c r="B320" s="9"/>
      <c r="E320" s="50"/>
      <c r="F320" s="9"/>
    </row>
    <row r="321" spans="2:6">
      <c r="B321" s="9"/>
      <c r="E321" s="50"/>
      <c r="F321" s="9"/>
    </row>
    <row r="322" spans="2:6">
      <c r="B322" s="9"/>
      <c r="E322" s="50"/>
      <c r="F322" s="9"/>
    </row>
    <row r="323" spans="2:6">
      <c r="B323" s="9"/>
      <c r="E323" s="50"/>
      <c r="F323" s="9"/>
    </row>
    <row r="324" spans="2:6">
      <c r="B324" s="9"/>
      <c r="E324" s="50"/>
      <c r="F324" s="9"/>
    </row>
    <row r="325" spans="2:6">
      <c r="B325" s="9"/>
      <c r="E325" s="50"/>
      <c r="F325" s="9"/>
    </row>
    <row r="326" spans="2:6">
      <c r="B326" s="9"/>
      <c r="E326" s="50"/>
      <c r="F326" s="9"/>
    </row>
    <row r="327" spans="2:6">
      <c r="B327" s="9"/>
      <c r="E327" s="50"/>
      <c r="F327" s="9"/>
    </row>
    <row r="328" spans="2:6">
      <c r="B328" s="9"/>
      <c r="E328" s="50"/>
      <c r="F328" s="9"/>
    </row>
    <row r="329" spans="2:6">
      <c r="B329" s="9"/>
      <c r="E329" s="50"/>
      <c r="F329" s="9"/>
    </row>
    <row r="330" spans="2:6">
      <c r="B330" s="9"/>
      <c r="E330" s="50"/>
      <c r="F330" s="9"/>
    </row>
    <row r="331" spans="2:6">
      <c r="B331" s="9"/>
      <c r="E331" s="50"/>
      <c r="F331" s="9"/>
    </row>
    <row r="332" spans="2:6">
      <c r="B332" s="9"/>
      <c r="E332" s="50"/>
      <c r="F332" s="9"/>
    </row>
    <row r="333" spans="2:6">
      <c r="B333" s="9"/>
      <c r="E333" s="50"/>
      <c r="F333" s="9"/>
    </row>
    <row r="334" spans="2:6">
      <c r="B334" s="9"/>
      <c r="E334" s="50"/>
      <c r="F334" s="9"/>
    </row>
    <row r="335" spans="2:6">
      <c r="B335" s="9"/>
      <c r="E335" s="50"/>
      <c r="F335" s="9"/>
    </row>
    <row r="336" spans="2:6">
      <c r="B336" s="9"/>
      <c r="E336" s="50"/>
      <c r="F336" s="9"/>
    </row>
    <row r="337" spans="2:6">
      <c r="B337" s="9"/>
      <c r="E337" s="50"/>
      <c r="F337" s="9"/>
    </row>
    <row r="338" spans="2:6">
      <c r="B338" s="9"/>
      <c r="E338" s="50"/>
      <c r="F338" s="9"/>
    </row>
    <row r="339" spans="2:6">
      <c r="B339" s="9"/>
      <c r="E339" s="50"/>
      <c r="F339" s="9"/>
    </row>
    <row r="340" spans="2:6">
      <c r="B340" s="9"/>
      <c r="E340" s="50"/>
      <c r="F340" s="9"/>
    </row>
    <row r="341" spans="2:6">
      <c r="B341" s="9"/>
      <c r="E341" s="50"/>
      <c r="F341" s="9"/>
    </row>
    <row r="342" spans="2:6">
      <c r="B342" s="9"/>
      <c r="E342" s="50"/>
      <c r="F342" s="9"/>
    </row>
    <row r="343" spans="2:6">
      <c r="B343" s="9"/>
      <c r="E343" s="50"/>
      <c r="F343" s="9"/>
    </row>
    <row r="344" spans="2:6">
      <c r="B344" s="9"/>
      <c r="E344" s="50"/>
      <c r="F344" s="9"/>
    </row>
    <row r="345" spans="2:6">
      <c r="B345" s="9"/>
      <c r="E345" s="50"/>
      <c r="F345" s="9"/>
    </row>
    <row r="346" spans="2:6">
      <c r="B346" s="9"/>
      <c r="E346" s="50"/>
      <c r="F346" s="9"/>
    </row>
    <row r="347" spans="2:6">
      <c r="B347" s="9"/>
      <c r="E347" s="50"/>
      <c r="F347" s="9"/>
    </row>
    <row r="348" spans="2:6">
      <c r="B348" s="9"/>
      <c r="E348" s="50"/>
      <c r="F348" s="9"/>
    </row>
    <row r="349" spans="2:6">
      <c r="B349" s="9"/>
      <c r="E349" s="50"/>
      <c r="F349" s="9"/>
    </row>
    <row r="350" spans="2:6">
      <c r="B350" s="9"/>
      <c r="E350" s="50"/>
      <c r="F350" s="9"/>
    </row>
    <row r="351" spans="2:6">
      <c r="B351" s="9"/>
      <c r="E351" s="50"/>
      <c r="F351" s="9"/>
    </row>
    <row r="352" spans="2:6">
      <c r="B352" s="9"/>
      <c r="F352" s="9"/>
    </row>
    <row r="353" spans="2:6">
      <c r="B353" s="9"/>
      <c r="F353" s="9"/>
    </row>
    <row r="354" spans="2:6">
      <c r="B354" s="9"/>
      <c r="F354" s="9"/>
    </row>
    <row r="355" spans="2:6">
      <c r="B355" s="9"/>
      <c r="F355" s="9"/>
    </row>
    <row r="356" spans="2:6">
      <c r="B356" s="9"/>
      <c r="F356" s="9"/>
    </row>
    <row r="357" spans="2:6">
      <c r="B357" s="9"/>
      <c r="F357" s="9"/>
    </row>
    <row r="358" spans="2:6">
      <c r="B358" s="9"/>
      <c r="F358" s="9"/>
    </row>
    <row r="359" spans="2:6">
      <c r="B359" s="9"/>
      <c r="F359" s="9"/>
    </row>
    <row r="360" spans="2:6">
      <c r="B360" s="9"/>
      <c r="F360" s="9"/>
    </row>
    <row r="361" spans="2:6">
      <c r="B361" s="9"/>
      <c r="F361" s="9"/>
    </row>
    <row r="362" spans="2:6">
      <c r="B362" s="9"/>
      <c r="F362" s="9"/>
    </row>
    <row r="363" spans="2:6">
      <c r="B363" s="9"/>
      <c r="F363" s="9"/>
    </row>
    <row r="364" spans="2:6">
      <c r="B364" s="9"/>
      <c r="F364" s="9"/>
    </row>
    <row r="365" spans="2:6">
      <c r="B365" s="9"/>
      <c r="F365" s="9"/>
    </row>
    <row r="366" spans="2:6">
      <c r="B366" s="9"/>
      <c r="F366" s="9"/>
    </row>
    <row r="367" spans="2:6">
      <c r="B367" s="9"/>
      <c r="F367" s="9"/>
    </row>
    <row r="368" spans="2:6">
      <c r="B368" s="9"/>
      <c r="F368" s="9"/>
    </row>
    <row r="369" spans="2:6">
      <c r="B369" s="9"/>
      <c r="F369" s="9"/>
    </row>
    <row r="370" spans="2:6">
      <c r="B370" s="9"/>
      <c r="F370" s="9"/>
    </row>
    <row r="371" spans="2:6">
      <c r="B371" s="9"/>
      <c r="F371" s="9"/>
    </row>
    <row r="372" spans="2:6">
      <c r="B372" s="9"/>
      <c r="F372" s="9"/>
    </row>
    <row r="373" spans="2:6">
      <c r="B373" s="9"/>
      <c r="F373" s="9"/>
    </row>
    <row r="374" spans="2:6">
      <c r="B374" s="9"/>
      <c r="F374" s="9"/>
    </row>
    <row r="375" spans="2:6">
      <c r="B375" s="9"/>
      <c r="F375" s="9"/>
    </row>
    <row r="376" spans="2:6">
      <c r="B376" s="9"/>
      <c r="F376" s="9"/>
    </row>
    <row r="377" spans="2:6">
      <c r="B377" s="9"/>
      <c r="F377" s="9"/>
    </row>
    <row r="378" spans="2:6">
      <c r="B378" s="9"/>
      <c r="F378" s="9"/>
    </row>
    <row r="379" spans="2:6">
      <c r="B379" s="9"/>
      <c r="F379" s="9"/>
    </row>
    <row r="380" spans="2:6">
      <c r="B380" s="9"/>
      <c r="F380" s="9"/>
    </row>
    <row r="381" spans="2:6">
      <c r="B381" s="9"/>
      <c r="F381" s="9"/>
    </row>
    <row r="382" spans="2:6">
      <c r="B382" s="9"/>
      <c r="F382" s="9"/>
    </row>
    <row r="383" spans="2:6">
      <c r="B383" s="9"/>
      <c r="F383" s="9"/>
    </row>
    <row r="384" spans="2:6">
      <c r="B384" s="9"/>
      <c r="F384" s="9"/>
    </row>
    <row r="385" spans="2:6">
      <c r="B385" s="9"/>
      <c r="F385" s="9"/>
    </row>
    <row r="386" spans="2:6">
      <c r="B386" s="9"/>
      <c r="F386" s="9"/>
    </row>
    <row r="387" spans="2:6">
      <c r="B387" s="9"/>
      <c r="F387" s="9"/>
    </row>
    <row r="388" spans="2:6">
      <c r="B388" s="9"/>
      <c r="F388" s="9"/>
    </row>
    <row r="389" spans="2:6">
      <c r="B389" s="9"/>
      <c r="F389" s="9"/>
    </row>
    <row r="390" spans="2:6">
      <c r="B390" s="9"/>
      <c r="F390" s="9"/>
    </row>
    <row r="391" spans="2:6">
      <c r="B391" s="9"/>
      <c r="F391" s="9"/>
    </row>
    <row r="392" spans="2:6">
      <c r="B392" s="9"/>
      <c r="F392" s="9"/>
    </row>
    <row r="393" spans="2:6">
      <c r="B393" s="9"/>
      <c r="F393" s="9"/>
    </row>
    <row r="394" spans="2:6">
      <c r="B394" s="9"/>
      <c r="F394" s="9"/>
    </row>
    <row r="395" spans="2:6">
      <c r="B395" s="9"/>
      <c r="F395" s="9"/>
    </row>
    <row r="396" spans="2:6">
      <c r="B396" s="9"/>
      <c r="F396" s="9"/>
    </row>
    <row r="397" spans="2:6">
      <c r="B397" s="9"/>
      <c r="F397" s="9"/>
    </row>
    <row r="398" spans="2:6">
      <c r="B398" s="9"/>
      <c r="F398" s="9"/>
    </row>
    <row r="399" spans="2:6">
      <c r="B399" s="9"/>
      <c r="F399" s="9"/>
    </row>
    <row r="400" spans="2:6">
      <c r="B400" s="9"/>
      <c r="F400" s="9"/>
    </row>
    <row r="401" spans="2:6">
      <c r="B401" s="9"/>
      <c r="F401" s="9"/>
    </row>
    <row r="402" spans="2:6">
      <c r="B402" s="9"/>
      <c r="F402" s="9"/>
    </row>
    <row r="403" spans="2:6">
      <c r="B403" s="9"/>
      <c r="F403" s="9"/>
    </row>
    <row r="404" spans="2:6">
      <c r="B404" s="9"/>
      <c r="F404" s="9"/>
    </row>
    <row r="405" spans="2:6">
      <c r="B405" s="9"/>
      <c r="F405" s="9"/>
    </row>
    <row r="406" spans="2:6">
      <c r="B406" s="9"/>
      <c r="F406" s="9"/>
    </row>
    <row r="407" spans="2:6">
      <c r="B407" s="9"/>
      <c r="F407" s="9"/>
    </row>
    <row r="408" spans="2:6">
      <c r="B408" s="9"/>
      <c r="F408" s="9"/>
    </row>
    <row r="409" spans="2:6">
      <c r="B409" s="9"/>
      <c r="F409" s="9"/>
    </row>
    <row r="410" spans="2:6">
      <c r="B410" s="9"/>
      <c r="F410" s="9"/>
    </row>
    <row r="411" spans="2:6">
      <c r="B411" s="9"/>
      <c r="F411" s="9"/>
    </row>
    <row r="412" spans="2:6">
      <c r="B412" s="9"/>
      <c r="F412" s="9"/>
    </row>
    <row r="413" spans="2:6">
      <c r="B413" s="9"/>
      <c r="F413" s="9"/>
    </row>
    <row r="414" spans="2:6">
      <c r="B414" s="9"/>
      <c r="F414" s="9"/>
    </row>
    <row r="415" spans="2:6">
      <c r="B415" s="9"/>
      <c r="F415" s="9"/>
    </row>
    <row r="416" spans="2:6">
      <c r="B416" s="9"/>
      <c r="F416" s="9"/>
    </row>
    <row r="417" spans="2:6">
      <c r="B417" s="9"/>
      <c r="F417" s="9"/>
    </row>
    <row r="418" spans="2:6">
      <c r="B418" s="9"/>
      <c r="F418" s="9"/>
    </row>
    <row r="419" spans="2:6">
      <c r="B419" s="9"/>
      <c r="F419" s="9"/>
    </row>
    <row r="420" spans="2:6">
      <c r="B420" s="9"/>
      <c r="F420" s="9"/>
    </row>
    <row r="421" spans="2:6">
      <c r="B421" s="9"/>
      <c r="F421" s="9"/>
    </row>
    <row r="422" spans="2:6">
      <c r="B422" s="9"/>
      <c r="F422" s="9"/>
    </row>
    <row r="423" spans="2:6">
      <c r="B423" s="9"/>
      <c r="F423" s="9"/>
    </row>
    <row r="424" spans="2:6">
      <c r="B424" s="9"/>
      <c r="F424" s="9"/>
    </row>
    <row r="425" spans="2:6">
      <c r="B425" s="9"/>
      <c r="F425" s="9"/>
    </row>
    <row r="426" spans="2:6">
      <c r="B426" s="9"/>
      <c r="F426" s="9"/>
    </row>
    <row r="427" spans="2:6">
      <c r="B427" s="9"/>
      <c r="F427" s="9"/>
    </row>
    <row r="428" spans="2:6">
      <c r="B428" s="9"/>
      <c r="F428" s="9"/>
    </row>
    <row r="429" spans="2:6">
      <c r="B429" s="9"/>
      <c r="F429" s="9"/>
    </row>
    <row r="430" spans="2:6">
      <c r="B430" s="9"/>
      <c r="F430" s="9"/>
    </row>
    <row r="431" spans="2:6">
      <c r="B431" s="9"/>
      <c r="F431" s="9"/>
    </row>
    <row r="432" spans="2:6">
      <c r="B432" s="9"/>
      <c r="F432" s="9"/>
    </row>
    <row r="433" spans="2:6">
      <c r="B433" s="9"/>
      <c r="F433" s="9"/>
    </row>
    <row r="434" spans="2:6">
      <c r="B434" s="9"/>
      <c r="F434" s="9"/>
    </row>
    <row r="435" spans="2:6">
      <c r="B435" s="9"/>
      <c r="F435" s="9"/>
    </row>
    <row r="436" spans="2:6">
      <c r="B436" s="9"/>
      <c r="F436" s="9"/>
    </row>
    <row r="437" spans="2:6">
      <c r="B437" s="9"/>
      <c r="F437" s="9"/>
    </row>
    <row r="438" spans="2:6">
      <c r="B438" s="9"/>
      <c r="F438" s="9"/>
    </row>
    <row r="439" spans="2:6">
      <c r="B439" s="9"/>
      <c r="F439" s="9"/>
    </row>
    <row r="440" spans="2:6">
      <c r="B440" s="9"/>
      <c r="F440" s="9"/>
    </row>
    <row r="441" spans="2:6">
      <c r="B441" s="9"/>
      <c r="F441" s="9"/>
    </row>
    <row r="442" spans="2:6">
      <c r="B442" s="9"/>
      <c r="F442" s="9"/>
    </row>
    <row r="443" spans="2:6">
      <c r="B443" s="9"/>
      <c r="F443" s="9"/>
    </row>
    <row r="444" spans="2:6">
      <c r="B444" s="9"/>
      <c r="F444" s="9"/>
    </row>
    <row r="445" spans="2:6">
      <c r="B445" s="9"/>
      <c r="F445" s="9"/>
    </row>
    <row r="446" spans="2:6">
      <c r="B446" s="9"/>
      <c r="F446" s="9"/>
    </row>
    <row r="447" spans="2:6">
      <c r="B447" s="9"/>
      <c r="F447" s="9"/>
    </row>
    <row r="448" spans="2:6">
      <c r="B448" s="9"/>
      <c r="F448" s="9"/>
    </row>
    <row r="449" spans="2:6">
      <c r="B449" s="9"/>
      <c r="F449" s="9"/>
    </row>
    <row r="450" spans="2:6">
      <c r="B450" s="9"/>
      <c r="F450" s="9"/>
    </row>
    <row r="451" spans="2:6">
      <c r="B451" s="9"/>
      <c r="F451" s="9"/>
    </row>
    <row r="452" spans="2:6">
      <c r="B452" s="9"/>
      <c r="F452" s="9"/>
    </row>
    <row r="453" spans="2:6">
      <c r="B453" s="9"/>
      <c r="F453" s="9"/>
    </row>
    <row r="454" spans="2:6">
      <c r="B454" s="9"/>
      <c r="F454" s="9"/>
    </row>
    <row r="455" spans="2:6">
      <c r="B455" s="9"/>
      <c r="F455" s="9"/>
    </row>
    <row r="456" spans="2:6">
      <c r="B456" s="9"/>
      <c r="F456" s="9"/>
    </row>
    <row r="457" spans="2:6">
      <c r="B457" s="9"/>
      <c r="F457" s="9"/>
    </row>
    <row r="458" spans="2:6">
      <c r="B458" s="9"/>
      <c r="F458" s="9"/>
    </row>
    <row r="459" spans="2:6">
      <c r="B459" s="9"/>
      <c r="F459" s="9"/>
    </row>
    <row r="460" spans="2:6">
      <c r="B460" s="9"/>
      <c r="F460" s="9"/>
    </row>
    <row r="461" spans="2:6">
      <c r="B461" s="9"/>
      <c r="F461" s="9"/>
    </row>
    <row r="462" spans="2:6">
      <c r="B462" s="9"/>
      <c r="F462" s="9"/>
    </row>
    <row r="463" spans="2:6">
      <c r="B463" s="9"/>
      <c r="F463" s="9"/>
    </row>
    <row r="464" spans="2:6">
      <c r="B464" s="9"/>
      <c r="F464" s="9"/>
    </row>
    <row r="465" spans="2:6">
      <c r="B465" s="9"/>
      <c r="F465" s="9"/>
    </row>
    <row r="466" spans="2:6">
      <c r="B466" s="9"/>
      <c r="F466" s="9"/>
    </row>
    <row r="467" spans="2:6">
      <c r="B467" s="9"/>
      <c r="F467" s="9"/>
    </row>
    <row r="468" spans="2:6">
      <c r="B468" s="9"/>
      <c r="F468" s="9"/>
    </row>
    <row r="469" spans="2:6">
      <c r="B469" s="9"/>
      <c r="F469" s="9"/>
    </row>
    <row r="470" spans="2:6">
      <c r="B470" s="9"/>
      <c r="F470" s="9"/>
    </row>
    <row r="471" spans="2:6">
      <c r="B471" s="9"/>
      <c r="F471" s="9"/>
    </row>
    <row r="472" spans="2:6">
      <c r="B472" s="9"/>
      <c r="F472" s="9"/>
    </row>
    <row r="473" spans="2:6">
      <c r="B473" s="9"/>
      <c r="F473" s="9"/>
    </row>
    <row r="474" spans="2:6">
      <c r="B474" s="9"/>
      <c r="F474" s="9"/>
    </row>
    <row r="475" spans="2:6">
      <c r="B475" s="9"/>
      <c r="F475" s="9"/>
    </row>
    <row r="476" spans="2:6">
      <c r="B476" s="9"/>
      <c r="F476" s="9"/>
    </row>
    <row r="477" spans="2:6">
      <c r="B477" s="9"/>
      <c r="F477" s="9"/>
    </row>
    <row r="478" spans="2:6">
      <c r="B478" s="9"/>
      <c r="F478" s="9"/>
    </row>
    <row r="479" spans="2:6">
      <c r="B479" s="9"/>
      <c r="F479" s="9"/>
    </row>
    <row r="480" spans="2:6">
      <c r="B480" s="9"/>
      <c r="F480" s="9"/>
    </row>
    <row r="481" spans="2:6">
      <c r="B481" s="9"/>
      <c r="F481" s="9"/>
    </row>
    <row r="482" spans="2:6">
      <c r="B482" s="9"/>
      <c r="F482" s="9"/>
    </row>
    <row r="483" spans="2:6">
      <c r="B483" s="9"/>
      <c r="F483" s="9"/>
    </row>
    <row r="484" spans="2:6">
      <c r="B484" s="9"/>
      <c r="F484" s="9"/>
    </row>
    <row r="485" spans="2:6">
      <c r="B485" s="9"/>
      <c r="F485" s="9"/>
    </row>
    <row r="486" spans="2:6">
      <c r="B486" s="9"/>
      <c r="F486" s="9"/>
    </row>
    <row r="487" spans="2:6">
      <c r="B487" s="9"/>
      <c r="F487" s="9"/>
    </row>
    <row r="488" spans="2:6">
      <c r="B488" s="9"/>
      <c r="F488" s="9"/>
    </row>
    <row r="489" spans="2:6">
      <c r="B489" s="9"/>
      <c r="F489" s="9"/>
    </row>
    <row r="490" spans="2:6">
      <c r="B490" s="9"/>
      <c r="F490" s="9"/>
    </row>
    <row r="491" spans="2:6">
      <c r="B491" s="9"/>
      <c r="F491" s="9"/>
    </row>
    <row r="492" spans="2:6">
      <c r="B492" s="9"/>
      <c r="F492" s="9"/>
    </row>
    <row r="493" spans="2:6">
      <c r="B493" s="9"/>
      <c r="F493" s="9"/>
    </row>
    <row r="494" spans="2:6">
      <c r="B494" s="9"/>
      <c r="F494" s="9"/>
    </row>
    <row r="495" spans="2:6">
      <c r="B495" s="9"/>
      <c r="F495" s="9"/>
    </row>
    <row r="496" spans="2:6">
      <c r="B496" s="9"/>
      <c r="F496" s="9"/>
    </row>
    <row r="497" spans="2:6">
      <c r="B497" s="9"/>
      <c r="F497" s="9"/>
    </row>
    <row r="498" spans="2:6">
      <c r="B498" s="9"/>
      <c r="F498" s="9"/>
    </row>
    <row r="499" spans="2:6">
      <c r="B499" s="9"/>
      <c r="F499" s="9"/>
    </row>
    <row r="500" spans="2:6">
      <c r="B500" s="9"/>
      <c r="F500" s="9"/>
    </row>
    <row r="501" spans="2:6">
      <c r="B501" s="9"/>
      <c r="F501" s="9"/>
    </row>
    <row r="502" spans="2:6">
      <c r="B502" s="9"/>
      <c r="F502" s="9"/>
    </row>
    <row r="503" spans="2:6">
      <c r="B503" s="9"/>
      <c r="F503" s="9"/>
    </row>
    <row r="504" spans="2:6">
      <c r="B504" s="9"/>
      <c r="F504" s="9"/>
    </row>
    <row r="505" spans="2:6">
      <c r="B505" s="9"/>
      <c r="F505" s="9"/>
    </row>
    <row r="506" spans="2:6">
      <c r="B506" s="9"/>
      <c r="F506" s="9"/>
    </row>
    <row r="507" spans="2:6">
      <c r="B507" s="9"/>
      <c r="F507" s="9"/>
    </row>
    <row r="508" spans="2:6">
      <c r="B508" s="9"/>
      <c r="F508" s="9"/>
    </row>
    <row r="509" spans="2:6">
      <c r="B509" s="9"/>
      <c r="F509" s="9"/>
    </row>
    <row r="510" spans="2:6">
      <c r="B510" s="9"/>
      <c r="F510" s="9"/>
    </row>
    <row r="511" spans="2:6">
      <c r="B511" s="9"/>
      <c r="F511" s="9"/>
    </row>
    <row r="512" spans="2:6">
      <c r="B512" s="9"/>
      <c r="F512" s="9"/>
    </row>
    <row r="513" spans="2:6">
      <c r="B513" s="9"/>
      <c r="F513" s="9"/>
    </row>
    <row r="514" spans="2:6">
      <c r="B514" s="9"/>
      <c r="F514" s="9"/>
    </row>
    <row r="515" spans="2:6">
      <c r="B515" s="9"/>
      <c r="F515" s="9"/>
    </row>
    <row r="516" spans="2:6">
      <c r="B516" s="9"/>
      <c r="F516" s="9"/>
    </row>
    <row r="517" spans="2:6">
      <c r="B517" s="9"/>
      <c r="F517" s="9"/>
    </row>
    <row r="518" spans="2:6">
      <c r="B518" s="9"/>
      <c r="F518" s="9"/>
    </row>
    <row r="519" spans="2:6">
      <c r="B519" s="9"/>
      <c r="F519" s="9"/>
    </row>
    <row r="520" spans="2:6">
      <c r="B520" s="9"/>
      <c r="F520" s="9"/>
    </row>
    <row r="521" spans="2:6">
      <c r="B521" s="9"/>
      <c r="F521" s="9"/>
    </row>
    <row r="522" spans="2:6">
      <c r="B522" s="9"/>
      <c r="F522" s="9"/>
    </row>
    <row r="523" spans="2:6">
      <c r="B523" s="9"/>
      <c r="F523" s="9"/>
    </row>
    <row r="524" spans="2:6">
      <c r="B524" s="9"/>
      <c r="F524" s="9"/>
    </row>
    <row r="525" spans="2:6">
      <c r="B525" s="9"/>
      <c r="F525" s="9"/>
    </row>
    <row r="526" spans="2:6">
      <c r="B526" s="9"/>
      <c r="F526" s="9"/>
    </row>
    <row r="527" spans="2:6">
      <c r="B527" s="9"/>
      <c r="F527" s="9"/>
    </row>
    <row r="528" spans="2:6">
      <c r="B528" s="9"/>
      <c r="F528" s="9"/>
    </row>
    <row r="529" spans="2:6">
      <c r="B529" s="9"/>
      <c r="F529" s="9"/>
    </row>
    <row r="530" spans="2:6">
      <c r="B530" s="9"/>
      <c r="F530" s="9"/>
    </row>
    <row r="531" spans="2:6">
      <c r="B531" s="9"/>
      <c r="F531" s="9"/>
    </row>
    <row r="532" spans="2:6">
      <c r="B532" s="9"/>
      <c r="F532" s="9"/>
    </row>
    <row r="533" spans="2:6">
      <c r="B533" s="9"/>
      <c r="F533" s="9"/>
    </row>
    <row r="534" spans="2:6">
      <c r="B534" s="9"/>
      <c r="F534" s="9"/>
    </row>
    <row r="535" spans="2:6">
      <c r="B535" s="9"/>
      <c r="F535" s="9"/>
    </row>
    <row r="536" spans="2:6">
      <c r="B536" s="9"/>
      <c r="F536" s="9"/>
    </row>
    <row r="537" spans="2:6">
      <c r="B537" s="9"/>
      <c r="F537" s="9"/>
    </row>
    <row r="538" spans="2:6">
      <c r="B538" s="9"/>
      <c r="F538" s="9"/>
    </row>
    <row r="539" spans="2:6">
      <c r="B539" s="9"/>
      <c r="F539" s="9"/>
    </row>
    <row r="540" spans="2:6">
      <c r="B540" s="9"/>
      <c r="F540" s="9"/>
    </row>
    <row r="541" spans="2:6">
      <c r="B541" s="9"/>
      <c r="F541" s="9"/>
    </row>
    <row r="542" spans="2:6">
      <c r="B542" s="9"/>
      <c r="F542" s="9"/>
    </row>
    <row r="543" spans="2:6">
      <c r="B543" s="9"/>
      <c r="F543" s="9"/>
    </row>
    <row r="544" spans="2:6">
      <c r="B544" s="9"/>
      <c r="F544" s="9"/>
    </row>
    <row r="545" spans="2:6">
      <c r="B545" s="9"/>
      <c r="F545" s="9"/>
    </row>
    <row r="546" spans="2:6">
      <c r="B546" s="9"/>
      <c r="F546" s="9"/>
    </row>
    <row r="547" spans="2:6">
      <c r="B547" s="9"/>
      <c r="F547" s="9"/>
    </row>
    <row r="548" spans="2:6">
      <c r="B548" s="9"/>
      <c r="F548" s="9"/>
    </row>
    <row r="549" spans="2:6">
      <c r="B549" s="9"/>
      <c r="F549" s="9"/>
    </row>
    <row r="550" spans="2:6">
      <c r="B550" s="9"/>
      <c r="F550" s="9"/>
    </row>
    <row r="551" spans="2:6">
      <c r="B551" s="9"/>
      <c r="F551" s="9"/>
    </row>
    <row r="552" spans="2:6">
      <c r="B552" s="9"/>
      <c r="F552" s="9"/>
    </row>
    <row r="553" spans="2:6">
      <c r="B553" s="9"/>
      <c r="F553" s="9"/>
    </row>
    <row r="554" spans="2:6">
      <c r="B554" s="9"/>
      <c r="F554" s="9"/>
    </row>
    <row r="555" spans="2:6">
      <c r="B555" s="9"/>
      <c r="F555" s="9"/>
    </row>
    <row r="556" spans="2:6">
      <c r="B556" s="9"/>
      <c r="F556" s="9"/>
    </row>
    <row r="557" spans="2:6">
      <c r="B557" s="9"/>
      <c r="F557" s="9"/>
    </row>
    <row r="558" spans="2:6">
      <c r="B558" s="9"/>
      <c r="F558" s="9"/>
    </row>
    <row r="559" spans="2:6">
      <c r="B559" s="9"/>
      <c r="F559" s="9"/>
    </row>
    <row r="560" spans="2:6">
      <c r="B560" s="9"/>
      <c r="F560" s="9"/>
    </row>
    <row r="561" spans="2:6">
      <c r="B561" s="9"/>
      <c r="F561" s="9"/>
    </row>
    <row r="562" spans="2:6">
      <c r="B562" s="9"/>
      <c r="F562" s="9"/>
    </row>
    <row r="563" spans="2:6">
      <c r="B563" s="9"/>
      <c r="F563" s="9"/>
    </row>
    <row r="564" spans="2:6">
      <c r="B564" s="9"/>
      <c r="F564" s="9"/>
    </row>
    <row r="565" spans="2:6">
      <c r="B565" s="9"/>
      <c r="F565" s="9"/>
    </row>
    <row r="566" spans="2:6">
      <c r="B566" s="9"/>
      <c r="F566" s="9"/>
    </row>
    <row r="567" spans="2:6">
      <c r="B567" s="9"/>
      <c r="F567" s="9"/>
    </row>
    <row r="568" spans="2:6">
      <c r="B568" s="9"/>
      <c r="F568" s="9"/>
    </row>
    <row r="569" spans="2:6">
      <c r="B569" s="9"/>
      <c r="F569" s="9"/>
    </row>
    <row r="570" spans="2:6">
      <c r="B570" s="9"/>
      <c r="F570" s="9"/>
    </row>
    <row r="571" spans="2:6">
      <c r="B571" s="9"/>
      <c r="F571" s="9"/>
    </row>
    <row r="572" spans="2:6">
      <c r="B572" s="9"/>
      <c r="F572" s="9"/>
    </row>
    <row r="573" spans="2:6">
      <c r="B573" s="9"/>
      <c r="F573" s="9"/>
    </row>
    <row r="574" spans="2:6">
      <c r="B574" s="9"/>
      <c r="F574" s="9"/>
    </row>
    <row r="575" spans="2:6">
      <c r="B575" s="9"/>
      <c r="F575" s="9"/>
    </row>
    <row r="576" spans="2:6">
      <c r="B576" s="9"/>
      <c r="F576" s="9"/>
    </row>
    <row r="577" spans="2:6">
      <c r="B577" s="9"/>
      <c r="F577" s="9"/>
    </row>
    <row r="578" spans="2:6">
      <c r="B578" s="9"/>
      <c r="F578" s="9"/>
    </row>
    <row r="579" spans="2:6">
      <c r="B579" s="9"/>
      <c r="F579" s="9"/>
    </row>
    <row r="580" spans="2:6">
      <c r="B580" s="9"/>
      <c r="F580" s="9"/>
    </row>
    <row r="581" spans="2:6">
      <c r="B581" s="9"/>
      <c r="F581" s="9"/>
    </row>
    <row r="582" spans="2:6">
      <c r="B582" s="9"/>
      <c r="F582" s="9"/>
    </row>
    <row r="583" spans="2:6">
      <c r="B583" s="9"/>
      <c r="F583" s="9"/>
    </row>
    <row r="584" spans="2:6">
      <c r="B584" s="9"/>
      <c r="F584" s="9"/>
    </row>
    <row r="585" spans="2:6">
      <c r="B585" s="9"/>
      <c r="F585" s="9"/>
    </row>
    <row r="586" spans="2:6">
      <c r="B586" s="9"/>
      <c r="F586" s="9"/>
    </row>
    <row r="587" spans="2:6">
      <c r="B587" s="9"/>
      <c r="F587" s="9"/>
    </row>
    <row r="588" spans="2:6">
      <c r="B588" s="9"/>
      <c r="F588" s="9"/>
    </row>
    <row r="589" spans="2:6">
      <c r="B589" s="9"/>
      <c r="F589" s="9"/>
    </row>
    <row r="590" spans="2:6">
      <c r="B590" s="9"/>
      <c r="F590" s="9"/>
    </row>
    <row r="591" spans="2:6">
      <c r="B591" s="9"/>
      <c r="F591" s="9"/>
    </row>
    <row r="592" spans="2:6">
      <c r="B592" s="9"/>
      <c r="F592" s="9"/>
    </row>
    <row r="593" spans="2:6">
      <c r="B593" s="9"/>
      <c r="F593" s="9"/>
    </row>
    <row r="594" spans="2:6">
      <c r="B594" s="9"/>
      <c r="F594" s="9"/>
    </row>
    <row r="595" spans="2:6">
      <c r="B595" s="9"/>
      <c r="F595" s="9"/>
    </row>
    <row r="596" spans="2:6">
      <c r="B596" s="9"/>
      <c r="F596" s="9"/>
    </row>
    <row r="597" spans="2:6">
      <c r="B597" s="9"/>
      <c r="F597" s="9"/>
    </row>
    <row r="598" spans="2:6">
      <c r="B598" s="9"/>
      <c r="F598" s="9"/>
    </row>
    <row r="599" spans="2:6">
      <c r="B599" s="9"/>
      <c r="F599" s="9"/>
    </row>
    <row r="600" spans="2:6">
      <c r="B600" s="9"/>
      <c r="F600" s="9"/>
    </row>
    <row r="601" spans="2:6">
      <c r="B601" s="9"/>
      <c r="F601" s="9"/>
    </row>
    <row r="602" spans="2:6">
      <c r="B602" s="9"/>
      <c r="F602" s="9"/>
    </row>
    <row r="603" spans="2:6">
      <c r="B603" s="9"/>
      <c r="F603" s="9"/>
    </row>
    <row r="604" spans="2:6">
      <c r="B604" s="9"/>
      <c r="F604" s="9"/>
    </row>
    <row r="605" spans="2:6">
      <c r="B605" s="9"/>
      <c r="F605" s="9"/>
    </row>
    <row r="606" spans="2:6">
      <c r="B606" s="9"/>
      <c r="F606" s="9"/>
    </row>
    <row r="607" spans="2:6">
      <c r="B607" s="9"/>
      <c r="F607" s="9"/>
    </row>
    <row r="608" spans="2:6">
      <c r="B608" s="9"/>
      <c r="F608" s="9"/>
    </row>
    <row r="609" spans="2:6">
      <c r="B609" s="9"/>
      <c r="F609" s="9"/>
    </row>
    <row r="610" spans="2:6">
      <c r="B610" s="9"/>
      <c r="F610" s="9"/>
    </row>
    <row r="611" spans="2:6">
      <c r="B611" s="9"/>
      <c r="F611" s="9"/>
    </row>
    <row r="612" spans="2:6">
      <c r="B612" s="9"/>
      <c r="F612" s="9"/>
    </row>
    <row r="613" spans="2:6">
      <c r="B613" s="9"/>
      <c r="F613" s="9"/>
    </row>
    <row r="614" spans="2:6">
      <c r="B614" s="9"/>
      <c r="F614" s="9"/>
    </row>
    <row r="615" spans="2:6">
      <c r="B615" s="9"/>
      <c r="F615" s="9"/>
    </row>
    <row r="616" spans="2:6">
      <c r="B616" s="9"/>
      <c r="F616" s="9"/>
    </row>
    <row r="617" spans="2:6">
      <c r="B617" s="9"/>
      <c r="F617" s="9"/>
    </row>
    <row r="618" spans="2:6">
      <c r="B618" s="9"/>
      <c r="F618" s="9"/>
    </row>
    <row r="619" spans="2:6">
      <c r="B619" s="9"/>
      <c r="F619" s="9"/>
    </row>
    <row r="620" spans="2:6">
      <c r="B620" s="9"/>
      <c r="F620" s="9"/>
    </row>
    <row r="621" spans="2:6">
      <c r="B621" s="9"/>
      <c r="F621" s="9"/>
    </row>
    <row r="622" spans="2:6">
      <c r="B622" s="9"/>
      <c r="F622" s="9"/>
    </row>
    <row r="623" spans="2:6">
      <c r="B623" s="9"/>
      <c r="F623" s="9"/>
    </row>
    <row r="624" spans="2:6">
      <c r="B624" s="9"/>
      <c r="F624" s="9"/>
    </row>
    <row r="625" spans="2:6">
      <c r="B625" s="9"/>
      <c r="F625" s="9"/>
    </row>
    <row r="626" spans="2:6">
      <c r="B626" s="9"/>
      <c r="F626" s="9"/>
    </row>
    <row r="627" spans="2:6">
      <c r="B627" s="9"/>
      <c r="F627" s="9"/>
    </row>
    <row r="628" spans="2:6">
      <c r="B628" s="9"/>
      <c r="F628" s="9"/>
    </row>
    <row r="629" spans="2:6">
      <c r="B629" s="9"/>
      <c r="F629" s="9"/>
    </row>
    <row r="630" spans="2:6">
      <c r="B630" s="9"/>
      <c r="F630" s="9"/>
    </row>
    <row r="631" spans="2:6">
      <c r="B631" s="9"/>
      <c r="F631" s="9"/>
    </row>
    <row r="632" spans="2:6">
      <c r="B632" s="9"/>
      <c r="F632" s="9"/>
    </row>
    <row r="633" spans="2:6">
      <c r="B633" s="9"/>
      <c r="F633" s="9"/>
    </row>
    <row r="634" spans="2:6">
      <c r="B634" s="9"/>
      <c r="F634" s="9"/>
    </row>
    <row r="635" spans="2:6">
      <c r="B635" s="9"/>
      <c r="F635" s="9"/>
    </row>
    <row r="636" spans="2:6">
      <c r="B636" s="9"/>
      <c r="F636" s="9"/>
    </row>
    <row r="637" spans="2:6">
      <c r="B637" s="9"/>
      <c r="F637" s="9"/>
    </row>
    <row r="638" spans="2:6">
      <c r="B638" s="9"/>
      <c r="F638" s="9"/>
    </row>
    <row r="639" spans="2:6">
      <c r="B639" s="9"/>
      <c r="F639" s="9"/>
    </row>
    <row r="640" spans="2:6">
      <c r="B640" s="9"/>
      <c r="F640" s="9"/>
    </row>
    <row r="641" spans="2:6">
      <c r="B641" s="9"/>
      <c r="F641" s="9"/>
    </row>
    <row r="642" spans="2:6">
      <c r="B642" s="9"/>
      <c r="F642" s="9"/>
    </row>
    <row r="643" spans="2:6">
      <c r="B643" s="9"/>
      <c r="F643" s="9"/>
    </row>
    <row r="644" spans="2:6">
      <c r="B644" s="9"/>
      <c r="F644" s="9"/>
    </row>
    <row r="645" spans="2:6">
      <c r="B645" s="9"/>
      <c r="F645" s="9"/>
    </row>
    <row r="646" spans="2:6">
      <c r="B646" s="9"/>
      <c r="F646" s="9"/>
    </row>
    <row r="647" spans="2:6">
      <c r="B647" s="9"/>
      <c r="F647" s="9"/>
    </row>
    <row r="648" spans="2:6">
      <c r="B648" s="9"/>
      <c r="F648" s="9"/>
    </row>
    <row r="649" spans="2:6">
      <c r="B649" s="9"/>
      <c r="F649" s="9"/>
    </row>
    <row r="650" spans="2:6">
      <c r="B650" s="9"/>
      <c r="F650" s="9"/>
    </row>
    <row r="651" spans="2:6">
      <c r="B651" s="9"/>
      <c r="F651" s="9"/>
    </row>
    <row r="652" spans="2:6">
      <c r="B652" s="9"/>
      <c r="F652" s="9"/>
    </row>
    <row r="653" spans="2:6">
      <c r="B653" s="9"/>
      <c r="F653" s="9"/>
    </row>
    <row r="654" spans="2:6">
      <c r="B654" s="9"/>
      <c r="F654" s="9"/>
    </row>
    <row r="655" spans="2:6">
      <c r="B655" s="9"/>
      <c r="F655" s="9"/>
    </row>
    <row r="656" spans="2:6">
      <c r="B656" s="9"/>
      <c r="F656" s="9"/>
    </row>
    <row r="657" spans="2:6">
      <c r="B657" s="9"/>
      <c r="F657" s="9"/>
    </row>
    <row r="658" spans="2:6">
      <c r="B658" s="9"/>
      <c r="F658" s="9"/>
    </row>
    <row r="659" spans="2:6">
      <c r="B659" s="9"/>
      <c r="F659" s="9"/>
    </row>
    <row r="660" spans="2:6">
      <c r="B660" s="9"/>
      <c r="F660" s="9"/>
    </row>
    <row r="661" spans="2:6">
      <c r="B661" s="9"/>
      <c r="F661" s="9"/>
    </row>
    <row r="662" spans="2:6">
      <c r="B662" s="9"/>
      <c r="F662" s="9"/>
    </row>
    <row r="663" spans="2:6">
      <c r="B663" s="9"/>
      <c r="F663" s="9"/>
    </row>
    <row r="664" spans="2:6">
      <c r="B664" s="9"/>
      <c r="F664" s="9"/>
    </row>
    <row r="665" spans="2:6">
      <c r="B665" s="9"/>
      <c r="F665" s="9"/>
    </row>
    <row r="666" spans="2:6">
      <c r="B666" s="9"/>
      <c r="F666" s="9"/>
    </row>
    <row r="667" spans="2:6">
      <c r="B667" s="9"/>
      <c r="F667" s="9"/>
    </row>
    <row r="668" spans="2:6">
      <c r="B668" s="9"/>
      <c r="F668" s="9"/>
    </row>
    <row r="669" spans="2:6">
      <c r="B669" s="9"/>
      <c r="F669" s="9"/>
    </row>
    <row r="670" spans="2:6">
      <c r="B670" s="9"/>
      <c r="F670" s="9"/>
    </row>
    <row r="671" spans="2:6">
      <c r="B671" s="9"/>
      <c r="F671" s="9"/>
    </row>
    <row r="672" spans="2:6">
      <c r="B672" s="9"/>
      <c r="F672" s="9"/>
    </row>
    <row r="673" spans="2:6">
      <c r="B673" s="9"/>
      <c r="F673" s="9"/>
    </row>
    <row r="674" spans="2:6">
      <c r="B674" s="9"/>
      <c r="F674" s="9"/>
    </row>
    <row r="675" spans="2:6">
      <c r="B675" s="9"/>
      <c r="F675" s="9"/>
    </row>
    <row r="676" spans="2:6">
      <c r="B676" s="9"/>
      <c r="F676" s="9"/>
    </row>
    <row r="677" spans="2:6">
      <c r="B677" s="9"/>
      <c r="F677" s="9"/>
    </row>
    <row r="678" spans="2:6">
      <c r="B678" s="9"/>
      <c r="F678" s="9"/>
    </row>
    <row r="679" spans="2:6">
      <c r="B679" s="9"/>
      <c r="F679" s="9"/>
    </row>
    <row r="680" spans="2:6">
      <c r="B680" s="9"/>
      <c r="F680" s="9"/>
    </row>
    <row r="681" spans="2:6">
      <c r="B681" s="9"/>
      <c r="F681" s="9"/>
    </row>
    <row r="682" spans="2:6">
      <c r="B682" s="9"/>
      <c r="F682" s="9"/>
    </row>
    <row r="683" spans="2:6">
      <c r="B683" s="9"/>
      <c r="F683" s="9"/>
    </row>
    <row r="684" spans="2:6">
      <c r="B684" s="9"/>
      <c r="F684" s="9"/>
    </row>
    <row r="685" spans="2:6">
      <c r="B685" s="9"/>
      <c r="F685" s="9"/>
    </row>
    <row r="686" spans="2:6">
      <c r="B686" s="9"/>
      <c r="F686" s="9"/>
    </row>
    <row r="687" spans="2:6">
      <c r="B687" s="9"/>
      <c r="F687" s="9"/>
    </row>
    <row r="688" spans="2:6">
      <c r="B688" s="9"/>
      <c r="F688" s="9"/>
    </row>
    <row r="689" spans="2:6">
      <c r="B689" s="9"/>
      <c r="F689" s="9"/>
    </row>
    <row r="690" spans="2:6">
      <c r="B690" s="9"/>
      <c r="F690" s="9"/>
    </row>
    <row r="691" spans="2:6">
      <c r="B691" s="9"/>
      <c r="F691" s="9"/>
    </row>
    <row r="692" spans="2:6">
      <c r="B692" s="9"/>
      <c r="F692" s="9"/>
    </row>
    <row r="693" spans="2:6">
      <c r="B693" s="9"/>
      <c r="F693" s="9"/>
    </row>
    <row r="694" spans="2:6">
      <c r="B694" s="9"/>
      <c r="F694" s="9"/>
    </row>
    <row r="695" spans="2:6">
      <c r="B695" s="9"/>
      <c r="F695" s="9"/>
    </row>
    <row r="696" spans="2:6">
      <c r="B696" s="9"/>
      <c r="F696" s="9"/>
    </row>
    <row r="697" spans="2:6">
      <c r="B697" s="9"/>
      <c r="F697" s="9"/>
    </row>
    <row r="698" spans="2:6">
      <c r="B698" s="9"/>
      <c r="F698" s="9"/>
    </row>
    <row r="699" spans="2:6">
      <c r="B699" s="9"/>
      <c r="F699" s="9"/>
    </row>
    <row r="700" spans="2:6">
      <c r="B700" s="9"/>
      <c r="F700" s="9"/>
    </row>
    <row r="701" spans="2:6">
      <c r="B701" s="9"/>
      <c r="F701" s="9"/>
    </row>
    <row r="702" spans="2:6">
      <c r="B702" s="9"/>
      <c r="F702" s="9"/>
    </row>
    <row r="703" spans="2:6">
      <c r="B703" s="9"/>
      <c r="F703" s="9"/>
    </row>
    <row r="704" spans="2:6">
      <c r="B704" s="9"/>
      <c r="F704" s="9"/>
    </row>
    <row r="705" spans="2:6">
      <c r="B705" s="9"/>
      <c r="F705" s="9"/>
    </row>
    <row r="706" spans="2:6">
      <c r="B706" s="9"/>
      <c r="F706" s="9"/>
    </row>
    <row r="707" spans="2:6">
      <c r="B707" s="9"/>
      <c r="F707" s="9"/>
    </row>
    <row r="708" spans="2:6">
      <c r="B708" s="9"/>
      <c r="F708" s="9"/>
    </row>
    <row r="709" spans="2:6">
      <c r="B709" s="9"/>
      <c r="F709" s="9"/>
    </row>
    <row r="710" spans="2:6">
      <c r="B710" s="9"/>
      <c r="F710" s="9"/>
    </row>
    <row r="711" spans="2:6">
      <c r="B711" s="9"/>
      <c r="F711" s="9"/>
    </row>
    <row r="712" spans="2:6">
      <c r="B712" s="9"/>
      <c r="F712" s="9"/>
    </row>
    <row r="713" spans="2:6">
      <c r="B713" s="9"/>
      <c r="F713" s="9"/>
    </row>
    <row r="714" spans="2:6">
      <c r="B714" s="9"/>
      <c r="F714" s="9"/>
    </row>
    <row r="715" spans="2:6">
      <c r="B715" s="9"/>
      <c r="F715" s="9"/>
    </row>
    <row r="716" spans="2:6">
      <c r="B716" s="9"/>
      <c r="F716" s="9"/>
    </row>
    <row r="717" spans="2:6">
      <c r="B717" s="9"/>
      <c r="F717" s="9"/>
    </row>
    <row r="718" spans="2:6">
      <c r="B718" s="9"/>
      <c r="F718" s="9"/>
    </row>
    <row r="719" spans="2:6">
      <c r="B719" s="9"/>
      <c r="F719" s="9"/>
    </row>
    <row r="720" spans="2:6">
      <c r="B720" s="9"/>
      <c r="F720" s="9"/>
    </row>
    <row r="721" spans="2:6">
      <c r="B721" s="9"/>
      <c r="F721" s="9"/>
    </row>
    <row r="722" spans="2:6">
      <c r="B722" s="9"/>
      <c r="F722" s="9"/>
    </row>
    <row r="723" spans="2:6">
      <c r="B723" s="9"/>
      <c r="F723" s="9"/>
    </row>
    <row r="724" spans="2:6">
      <c r="B724" s="9"/>
      <c r="F724" s="9"/>
    </row>
    <row r="725" spans="2:6">
      <c r="B725" s="9"/>
      <c r="F725" s="9"/>
    </row>
    <row r="726" spans="2:6">
      <c r="B726" s="9"/>
      <c r="F726" s="9"/>
    </row>
    <row r="727" spans="2:6">
      <c r="B727" s="9"/>
      <c r="F727" s="9"/>
    </row>
    <row r="728" spans="2:6">
      <c r="B728" s="9"/>
      <c r="F728" s="9"/>
    </row>
    <row r="729" spans="2:6">
      <c r="B729" s="9"/>
      <c r="F729" s="9"/>
    </row>
    <row r="730" spans="2:6">
      <c r="B730" s="9"/>
      <c r="F730" s="9"/>
    </row>
    <row r="731" spans="2:6">
      <c r="B731" s="9"/>
      <c r="F731" s="9"/>
    </row>
    <row r="732" spans="2:6">
      <c r="B732" s="9"/>
      <c r="F732" s="9"/>
    </row>
    <row r="733" spans="2:6">
      <c r="B733" s="9"/>
      <c r="F733" s="9"/>
    </row>
    <row r="734" spans="2:6">
      <c r="B734" s="9"/>
      <c r="F734" s="9"/>
    </row>
    <row r="735" spans="2:6">
      <c r="B735" s="9"/>
      <c r="F735" s="9"/>
    </row>
    <row r="736" spans="2:6">
      <c r="B736" s="9"/>
      <c r="F736" s="9"/>
    </row>
    <row r="737" spans="2:6">
      <c r="B737" s="9"/>
      <c r="F737" s="9"/>
    </row>
    <row r="738" spans="2:6">
      <c r="B738" s="9"/>
      <c r="F738" s="9"/>
    </row>
    <row r="739" spans="2:6">
      <c r="B739" s="9"/>
      <c r="F739" s="9"/>
    </row>
    <row r="740" spans="2:6">
      <c r="B740" s="9"/>
      <c r="F740" s="9"/>
    </row>
    <row r="741" spans="2:6">
      <c r="B741" s="9"/>
      <c r="F741" s="9"/>
    </row>
    <row r="742" spans="2:6">
      <c r="B742" s="9"/>
      <c r="F742" s="9"/>
    </row>
    <row r="743" spans="2:6">
      <c r="B743" s="9"/>
      <c r="F743" s="9"/>
    </row>
    <row r="744" spans="2:6">
      <c r="B744" s="9"/>
      <c r="F744" s="9"/>
    </row>
    <row r="745" spans="2:6">
      <c r="B745" s="9"/>
      <c r="F745" s="9"/>
    </row>
    <row r="746" spans="2:6">
      <c r="B746" s="9"/>
      <c r="F746" s="9"/>
    </row>
    <row r="747" spans="2:6">
      <c r="B747" s="9"/>
      <c r="F747" s="9"/>
    </row>
    <row r="748" spans="2:6">
      <c r="B748" s="9"/>
      <c r="F748" s="9"/>
    </row>
    <row r="749" spans="2:6">
      <c r="B749" s="9"/>
      <c r="F749" s="9"/>
    </row>
    <row r="750" spans="2:6">
      <c r="B750" s="9"/>
      <c r="F750" s="9"/>
    </row>
    <row r="751" spans="2:6">
      <c r="B751" s="9"/>
      <c r="F751" s="9"/>
    </row>
    <row r="752" spans="2:6">
      <c r="B752" s="9"/>
      <c r="F752" s="9"/>
    </row>
    <row r="753" spans="2:6">
      <c r="B753" s="9"/>
      <c r="F753" s="9"/>
    </row>
    <row r="754" spans="2:6">
      <c r="B754" s="9"/>
      <c r="F754" s="9"/>
    </row>
    <row r="755" spans="2:6">
      <c r="B755" s="9"/>
      <c r="F755" s="9"/>
    </row>
    <row r="756" spans="2:6">
      <c r="B756" s="9"/>
      <c r="F756" s="9"/>
    </row>
    <row r="757" spans="2:6">
      <c r="B757" s="9"/>
      <c r="F757" s="9"/>
    </row>
    <row r="758" spans="2:6">
      <c r="B758" s="9"/>
      <c r="F758" s="9"/>
    </row>
    <row r="759" spans="2:6">
      <c r="B759" s="9"/>
      <c r="F759" s="9"/>
    </row>
    <row r="760" spans="2:6">
      <c r="B760" s="9"/>
      <c r="F760" s="9"/>
    </row>
    <row r="761" spans="2:6">
      <c r="B761" s="9"/>
      <c r="F761" s="9"/>
    </row>
    <row r="762" spans="2:6">
      <c r="B762" s="9"/>
      <c r="F762" s="9"/>
    </row>
    <row r="763" spans="2:6">
      <c r="B763" s="9"/>
      <c r="F763" s="9"/>
    </row>
    <row r="764" spans="2:6">
      <c r="B764" s="9"/>
      <c r="F764" s="9"/>
    </row>
    <row r="765" spans="2:6">
      <c r="B765" s="9"/>
      <c r="F765" s="9"/>
    </row>
    <row r="766" spans="2:6">
      <c r="B766" s="9"/>
      <c r="F766" s="9"/>
    </row>
    <row r="767" spans="2:6">
      <c r="B767" s="9"/>
      <c r="F767" s="9"/>
    </row>
    <row r="768" spans="2:6">
      <c r="B768" s="9"/>
      <c r="F768" s="9"/>
    </row>
    <row r="769" spans="2:6">
      <c r="B769" s="9"/>
      <c r="F769" s="9"/>
    </row>
    <row r="770" spans="2:6">
      <c r="B770" s="9"/>
      <c r="F770" s="9"/>
    </row>
    <row r="771" spans="2:6">
      <c r="B771" s="9"/>
      <c r="F771" s="9"/>
    </row>
    <row r="772" spans="2:6">
      <c r="B772" s="9"/>
      <c r="F772" s="9"/>
    </row>
    <row r="773" spans="2:6">
      <c r="B773" s="9"/>
      <c r="F773" s="9"/>
    </row>
    <row r="774" spans="2:6">
      <c r="B774" s="9"/>
      <c r="F774" s="9"/>
    </row>
    <row r="775" spans="2:6">
      <c r="B775" s="9"/>
      <c r="F775" s="9"/>
    </row>
    <row r="776" spans="2:6">
      <c r="B776" s="9"/>
      <c r="F776" s="9"/>
    </row>
    <row r="777" spans="2:6">
      <c r="B777" s="9"/>
      <c r="F777" s="9"/>
    </row>
    <row r="778" spans="2:6">
      <c r="B778" s="9"/>
      <c r="F778" s="9"/>
    </row>
    <row r="779" spans="2:6">
      <c r="B779" s="9"/>
      <c r="F779" s="9"/>
    </row>
    <row r="780" spans="2:6">
      <c r="B780" s="9"/>
      <c r="F780" s="9"/>
    </row>
    <row r="781" spans="2:6">
      <c r="B781" s="9"/>
      <c r="F781" s="9"/>
    </row>
    <row r="782" spans="2:6">
      <c r="B782" s="9"/>
      <c r="F782" s="9"/>
    </row>
    <row r="783" spans="2:6">
      <c r="B783" s="9"/>
      <c r="F783" s="9"/>
    </row>
    <row r="784" spans="2:6">
      <c r="B784" s="9"/>
      <c r="F784" s="9"/>
    </row>
    <row r="785" spans="2:6">
      <c r="B785" s="9"/>
      <c r="F785" s="9"/>
    </row>
    <row r="786" spans="2:6">
      <c r="B786" s="9"/>
      <c r="F786" s="9"/>
    </row>
    <row r="787" spans="2:6">
      <c r="B787" s="9"/>
      <c r="F787" s="9"/>
    </row>
    <row r="788" spans="2:6">
      <c r="B788" s="9"/>
      <c r="F788" s="9"/>
    </row>
    <row r="789" spans="2:6">
      <c r="B789" s="9"/>
      <c r="F789" s="9"/>
    </row>
    <row r="790" spans="2:6">
      <c r="B790" s="9"/>
      <c r="F790" s="9"/>
    </row>
    <row r="791" spans="2:6">
      <c r="B791" s="9"/>
      <c r="F791" s="9"/>
    </row>
    <row r="792" spans="2:6">
      <c r="B792" s="9"/>
      <c r="F792" s="9"/>
    </row>
    <row r="793" spans="2:6">
      <c r="B793" s="9"/>
      <c r="F793" s="9"/>
    </row>
    <row r="794" spans="2:6">
      <c r="B794" s="9"/>
      <c r="F794" s="9"/>
    </row>
    <row r="795" spans="2:6">
      <c r="B795" s="9"/>
      <c r="F795" s="9"/>
    </row>
    <row r="796" spans="2:6">
      <c r="B796" s="9"/>
      <c r="F796" s="9"/>
    </row>
    <row r="797" spans="2:6">
      <c r="B797" s="9"/>
      <c r="F797" s="9"/>
    </row>
    <row r="798" spans="2:6">
      <c r="B798" s="9"/>
      <c r="F798" s="9"/>
    </row>
    <row r="799" spans="2:6">
      <c r="B799" s="9"/>
      <c r="F799" s="9"/>
    </row>
    <row r="800" spans="2:6">
      <c r="B800" s="9"/>
      <c r="F800" s="9"/>
    </row>
    <row r="801" spans="2:6">
      <c r="B801" s="9"/>
      <c r="F801" s="9"/>
    </row>
    <row r="802" spans="2:6">
      <c r="B802" s="9"/>
      <c r="F802" s="9"/>
    </row>
    <row r="803" spans="2:6">
      <c r="B803" s="9"/>
      <c r="F803" s="9"/>
    </row>
    <row r="804" spans="2:6">
      <c r="B804" s="9"/>
      <c r="F804" s="9"/>
    </row>
    <row r="805" spans="2:6">
      <c r="B805" s="9"/>
      <c r="F805" s="9"/>
    </row>
    <row r="806" spans="2:6">
      <c r="B806" s="9"/>
      <c r="F806" s="9"/>
    </row>
    <row r="807" spans="2:6">
      <c r="B807" s="9"/>
      <c r="F807" s="9"/>
    </row>
    <row r="808" spans="2:6">
      <c r="B808" s="9"/>
      <c r="F808" s="9"/>
    </row>
    <row r="809" spans="2:6">
      <c r="B809" s="9"/>
      <c r="F809" s="9"/>
    </row>
    <row r="810" spans="2:6">
      <c r="B810" s="9"/>
      <c r="F810" s="9"/>
    </row>
    <row r="811" spans="2:6">
      <c r="B811" s="9"/>
      <c r="F811" s="9"/>
    </row>
    <row r="812" spans="2:6">
      <c r="B812" s="9"/>
      <c r="F812" s="9"/>
    </row>
    <row r="813" spans="2:6">
      <c r="B813" s="9"/>
      <c r="F813" s="9"/>
    </row>
    <row r="814" spans="2:6">
      <c r="B814" s="9"/>
      <c r="F814" s="9"/>
    </row>
    <row r="815" spans="2:6">
      <c r="B815" s="9"/>
      <c r="F815" s="9"/>
    </row>
    <row r="816" spans="2:6">
      <c r="B816" s="9"/>
      <c r="F816" s="9"/>
    </row>
    <row r="817" spans="2:6">
      <c r="B817" s="9"/>
      <c r="F817" s="9"/>
    </row>
    <row r="818" spans="2:6">
      <c r="B818" s="9"/>
      <c r="F818" s="9"/>
    </row>
    <row r="819" spans="2:6">
      <c r="B819" s="9"/>
      <c r="F819" s="9"/>
    </row>
    <row r="820" spans="2:6">
      <c r="B820" s="9"/>
      <c r="F820" s="9"/>
    </row>
    <row r="821" spans="2:6">
      <c r="B821" s="9"/>
      <c r="F821" s="9"/>
    </row>
    <row r="822" spans="2:6">
      <c r="B822" s="9"/>
      <c r="F822" s="9"/>
    </row>
    <row r="823" spans="2:6">
      <c r="B823" s="9"/>
      <c r="F823" s="9"/>
    </row>
    <row r="824" spans="2:6">
      <c r="B824" s="9"/>
      <c r="F824" s="9"/>
    </row>
    <row r="825" spans="2:6">
      <c r="B825" s="9"/>
      <c r="F825" s="9"/>
    </row>
    <row r="826" spans="2:6">
      <c r="B826" s="9"/>
      <c r="F826" s="9"/>
    </row>
    <row r="827" spans="2:6">
      <c r="B827" s="9"/>
      <c r="F827" s="9"/>
    </row>
    <row r="828" spans="2:6">
      <c r="B828" s="9"/>
      <c r="F828" s="9"/>
    </row>
    <row r="829" spans="2:6">
      <c r="B829" s="9"/>
      <c r="F829" s="9"/>
    </row>
    <row r="830" spans="2:6">
      <c r="B830" s="9"/>
      <c r="F830" s="9"/>
    </row>
    <row r="831" spans="2:6">
      <c r="B831" s="9"/>
      <c r="F831" s="9"/>
    </row>
    <row r="832" spans="2:6">
      <c r="B832" s="9"/>
      <c r="F832" s="9"/>
    </row>
    <row r="833" spans="2:6">
      <c r="B833" s="9"/>
      <c r="F833" s="9"/>
    </row>
    <row r="834" spans="2:6">
      <c r="B834" s="9"/>
      <c r="F834" s="9"/>
    </row>
    <row r="835" spans="2:6">
      <c r="B835" s="9"/>
      <c r="F835" s="9"/>
    </row>
    <row r="836" spans="2:6">
      <c r="B836" s="9"/>
      <c r="F836" s="9"/>
    </row>
    <row r="837" spans="2:6">
      <c r="B837" s="9"/>
      <c r="F837" s="9"/>
    </row>
    <row r="838" spans="2:6">
      <c r="B838" s="9"/>
      <c r="F838" s="9"/>
    </row>
    <row r="839" spans="2:6">
      <c r="B839" s="9"/>
      <c r="F839" s="9"/>
    </row>
    <row r="840" spans="2:6">
      <c r="B840" s="9"/>
      <c r="F840" s="9"/>
    </row>
    <row r="841" spans="2:6">
      <c r="B841" s="9"/>
      <c r="F841" s="9"/>
    </row>
    <row r="842" spans="2:6">
      <c r="B842" s="9"/>
      <c r="F842" s="9"/>
    </row>
    <row r="843" spans="2:6">
      <c r="B843" s="9"/>
      <c r="F843" s="9"/>
    </row>
    <row r="844" spans="2:6">
      <c r="B844" s="9"/>
      <c r="F844" s="9"/>
    </row>
    <row r="845" spans="2:6">
      <c r="B845" s="9"/>
      <c r="F845" s="9"/>
    </row>
    <row r="846" spans="2:6">
      <c r="B846" s="9"/>
      <c r="F846" s="9"/>
    </row>
    <row r="847" spans="2:6">
      <c r="B847" s="9"/>
      <c r="F847" s="9"/>
    </row>
    <row r="848" spans="2:6">
      <c r="B848" s="9"/>
      <c r="F848" s="9"/>
    </row>
    <row r="849" spans="2:6">
      <c r="B849" s="9"/>
      <c r="F849" s="9"/>
    </row>
    <row r="850" spans="2:6">
      <c r="B850" s="9"/>
      <c r="F850" s="9"/>
    </row>
    <row r="851" spans="2:6">
      <c r="B851" s="9"/>
      <c r="F851" s="9"/>
    </row>
    <row r="852" spans="2:6">
      <c r="B852" s="9"/>
      <c r="F852" s="9"/>
    </row>
    <row r="853" spans="2:6">
      <c r="B853" s="9"/>
      <c r="F853" s="9"/>
    </row>
    <row r="854" spans="2:6">
      <c r="B854" s="9"/>
      <c r="F854" s="9"/>
    </row>
    <row r="855" spans="2:6">
      <c r="B855" s="9"/>
      <c r="F855" s="9"/>
    </row>
    <row r="856" spans="2:6">
      <c r="B856" s="9"/>
      <c r="F856" s="9"/>
    </row>
    <row r="857" spans="2:6">
      <c r="B857" s="9"/>
      <c r="F857" s="9"/>
    </row>
    <row r="858" spans="2:6">
      <c r="B858" s="9"/>
      <c r="F858" s="9"/>
    </row>
    <row r="859" spans="2:6">
      <c r="B859" s="9"/>
      <c r="F859" s="9"/>
    </row>
    <row r="860" spans="2:6">
      <c r="B860" s="9"/>
      <c r="F860" s="9"/>
    </row>
    <row r="861" spans="2:6">
      <c r="B861" s="9"/>
      <c r="F861" s="9"/>
    </row>
    <row r="862" spans="2:6">
      <c r="B862" s="9"/>
      <c r="F862" s="9"/>
    </row>
    <row r="863" spans="2:6">
      <c r="B863" s="9"/>
      <c r="F863" s="9"/>
    </row>
    <row r="864" spans="2:6">
      <c r="B864" s="9"/>
      <c r="F864" s="9"/>
    </row>
    <row r="865" spans="2:6">
      <c r="B865" s="9"/>
      <c r="F865" s="9"/>
    </row>
    <row r="866" spans="2:6">
      <c r="B866" s="9"/>
      <c r="F866" s="9"/>
    </row>
    <row r="867" spans="2:6">
      <c r="B867" s="9"/>
      <c r="F867" s="9"/>
    </row>
    <row r="868" spans="2:6">
      <c r="B868" s="9"/>
      <c r="F868" s="9"/>
    </row>
    <row r="869" spans="2:6">
      <c r="B869" s="9"/>
      <c r="F869" s="9"/>
    </row>
    <row r="870" spans="2:6">
      <c r="B870" s="9"/>
      <c r="F870" s="9"/>
    </row>
    <row r="871" spans="2:6">
      <c r="B871" s="9"/>
      <c r="F871" s="9"/>
    </row>
    <row r="872" spans="2:6">
      <c r="B872" s="9"/>
      <c r="F872" s="9"/>
    </row>
    <row r="873" spans="2:6">
      <c r="B873" s="9"/>
      <c r="F873" s="9"/>
    </row>
    <row r="874" spans="2:6">
      <c r="B874" s="9"/>
      <c r="F874" s="9"/>
    </row>
    <row r="875" spans="2:6">
      <c r="B875" s="9"/>
      <c r="F875" s="9"/>
    </row>
    <row r="876" spans="2:6">
      <c r="B876" s="9"/>
      <c r="F876" s="9"/>
    </row>
    <row r="877" spans="2:6">
      <c r="B877" s="9"/>
      <c r="F877" s="9"/>
    </row>
    <row r="878" spans="2:6">
      <c r="B878" s="9"/>
      <c r="F878" s="9"/>
    </row>
    <row r="879" spans="2:6">
      <c r="B879" s="9"/>
      <c r="F879" s="9"/>
    </row>
    <row r="880" spans="2:6">
      <c r="B880" s="9"/>
      <c r="F880" s="9"/>
    </row>
    <row r="881" spans="2:6">
      <c r="B881" s="9"/>
      <c r="F881" s="9"/>
    </row>
    <row r="882" spans="2:6">
      <c r="B882" s="9"/>
      <c r="F882" s="9"/>
    </row>
    <row r="883" spans="2:6">
      <c r="B883" s="9"/>
      <c r="F883" s="9"/>
    </row>
    <row r="884" spans="2:6">
      <c r="B884" s="9"/>
      <c r="F884" s="9"/>
    </row>
    <row r="885" spans="2:6">
      <c r="B885" s="9"/>
      <c r="F885" s="9"/>
    </row>
    <row r="886" spans="2:6">
      <c r="B886" s="9"/>
      <c r="F886" s="9"/>
    </row>
    <row r="887" spans="2:6">
      <c r="B887" s="9"/>
      <c r="F887" s="9"/>
    </row>
    <row r="888" spans="2:6">
      <c r="B888" s="9"/>
      <c r="F888" s="9"/>
    </row>
    <row r="889" spans="2:6">
      <c r="B889" s="9"/>
      <c r="F889" s="9"/>
    </row>
    <row r="890" spans="2:6">
      <c r="B890" s="9"/>
      <c r="F890" s="9"/>
    </row>
    <row r="891" spans="2:6">
      <c r="B891" s="9"/>
      <c r="F891" s="9"/>
    </row>
    <row r="892" spans="2:6">
      <c r="B892" s="9"/>
      <c r="F892" s="9"/>
    </row>
    <row r="893" spans="2:6">
      <c r="B893" s="9"/>
      <c r="F893" s="9"/>
    </row>
    <row r="894" spans="2:6">
      <c r="B894" s="9"/>
      <c r="F894" s="9"/>
    </row>
    <row r="895" spans="2:6">
      <c r="B895" s="9"/>
      <c r="F895" s="9"/>
    </row>
    <row r="896" spans="2:6">
      <c r="B896" s="9"/>
      <c r="F896" s="9"/>
    </row>
    <row r="897" spans="2:6">
      <c r="B897" s="9"/>
      <c r="F897" s="9"/>
    </row>
    <row r="898" spans="2:6">
      <c r="B898" s="9"/>
      <c r="F898" s="9"/>
    </row>
    <row r="899" spans="2:6">
      <c r="B899" s="9"/>
      <c r="F899" s="9"/>
    </row>
    <row r="900" spans="2:6">
      <c r="B900" s="9"/>
      <c r="F900" s="9"/>
    </row>
    <row r="901" spans="2:6">
      <c r="B901" s="9"/>
      <c r="F901" s="9"/>
    </row>
    <row r="902" spans="2:6">
      <c r="B902" s="9"/>
      <c r="F902" s="9"/>
    </row>
    <row r="903" spans="2:6">
      <c r="B903" s="9"/>
      <c r="F903" s="9"/>
    </row>
    <row r="904" spans="2:6">
      <c r="B904" s="9"/>
      <c r="F904" s="9"/>
    </row>
    <row r="905" spans="2:6">
      <c r="B905" s="9"/>
      <c r="F905" s="9"/>
    </row>
    <row r="906" spans="2:6">
      <c r="B906" s="9"/>
      <c r="F906" s="9"/>
    </row>
    <row r="907" spans="2:6">
      <c r="B907" s="9"/>
      <c r="F907" s="9"/>
    </row>
    <row r="908" spans="2:6">
      <c r="B908" s="9"/>
      <c r="F908" s="9"/>
    </row>
    <row r="909" spans="2:6">
      <c r="B909" s="9"/>
      <c r="F909" s="9"/>
    </row>
    <row r="910" spans="2:6">
      <c r="B910" s="9"/>
      <c r="F910" s="9"/>
    </row>
    <row r="911" spans="2:6">
      <c r="B911" s="9"/>
      <c r="F911" s="9"/>
    </row>
    <row r="912" spans="2:6">
      <c r="B912" s="9"/>
      <c r="F912" s="9"/>
    </row>
    <row r="913" spans="2:6">
      <c r="B913" s="9"/>
      <c r="F913" s="9"/>
    </row>
    <row r="914" spans="2:6">
      <c r="B914" s="9"/>
      <c r="F914" s="9"/>
    </row>
    <row r="915" spans="2:6">
      <c r="B915" s="9"/>
      <c r="F915" s="9"/>
    </row>
    <row r="916" spans="2:6">
      <c r="B916" s="9"/>
      <c r="F916" s="9"/>
    </row>
    <row r="917" spans="2:6">
      <c r="B917" s="9"/>
      <c r="F917" s="9"/>
    </row>
    <row r="918" spans="2:6">
      <c r="B918" s="9"/>
      <c r="F918" s="9"/>
    </row>
    <row r="919" spans="2:6">
      <c r="B919" s="9"/>
      <c r="F919" s="9"/>
    </row>
    <row r="920" spans="2:6">
      <c r="B920" s="9"/>
      <c r="F920" s="9"/>
    </row>
    <row r="921" spans="2:6">
      <c r="B921" s="9"/>
      <c r="F921" s="9"/>
    </row>
    <row r="922" spans="2:6">
      <c r="B922" s="9"/>
      <c r="F922" s="9"/>
    </row>
    <row r="923" spans="2:6">
      <c r="B923" s="9"/>
      <c r="F923" s="9"/>
    </row>
    <row r="924" spans="2:6">
      <c r="B924" s="9"/>
      <c r="F924" s="9"/>
    </row>
    <row r="925" spans="2:6">
      <c r="B925" s="9"/>
      <c r="F925" s="9"/>
    </row>
    <row r="926" spans="2:6">
      <c r="B926" s="9"/>
      <c r="F926" s="9"/>
    </row>
    <row r="927" spans="2:6">
      <c r="B927" s="9"/>
      <c r="F927" s="9"/>
    </row>
    <row r="928" spans="2:6">
      <c r="B928" s="9"/>
      <c r="F928" s="9"/>
    </row>
    <row r="929" spans="2:6">
      <c r="B929" s="9"/>
      <c r="F929" s="9"/>
    </row>
    <row r="930" spans="2:6">
      <c r="B930" s="9"/>
      <c r="F930" s="9"/>
    </row>
    <row r="931" spans="2:6">
      <c r="B931" s="9"/>
      <c r="F931" s="9"/>
    </row>
    <row r="932" spans="2:6">
      <c r="B932" s="9"/>
      <c r="F932" s="9"/>
    </row>
    <row r="933" spans="2:6">
      <c r="B933" s="9"/>
      <c r="F933" s="9"/>
    </row>
    <row r="934" spans="2:6">
      <c r="B934" s="9"/>
      <c r="F934" s="9"/>
    </row>
    <row r="935" spans="2:6">
      <c r="B935" s="9"/>
      <c r="F935" s="9"/>
    </row>
    <row r="936" spans="2:6">
      <c r="B936" s="9"/>
      <c r="F936" s="9"/>
    </row>
    <row r="937" spans="2:6">
      <c r="B937" s="9"/>
      <c r="F937" s="9"/>
    </row>
    <row r="938" spans="2:6">
      <c r="B938" s="9"/>
      <c r="F938" s="9"/>
    </row>
    <row r="939" spans="2:6">
      <c r="B939" s="9"/>
      <c r="F939" s="9"/>
    </row>
    <row r="940" spans="2:6">
      <c r="B940" s="9"/>
      <c r="F940" s="9"/>
    </row>
    <row r="941" spans="2:6">
      <c r="B941" s="9"/>
      <c r="F941" s="9"/>
    </row>
    <row r="942" spans="2:6">
      <c r="B942" s="9"/>
      <c r="F942" s="9"/>
    </row>
    <row r="943" spans="2:6">
      <c r="B943" s="9"/>
      <c r="F943" s="9"/>
    </row>
    <row r="944" spans="2:6">
      <c r="B944" s="9"/>
      <c r="F944" s="9"/>
    </row>
    <row r="945" spans="2:6">
      <c r="B945" s="9"/>
      <c r="F945" s="9"/>
    </row>
    <row r="946" spans="2:6">
      <c r="B946" s="9"/>
      <c r="F946" s="9"/>
    </row>
    <row r="947" spans="2:6">
      <c r="B947" s="9"/>
      <c r="F947" s="9"/>
    </row>
    <row r="948" spans="2:6">
      <c r="B948" s="9"/>
      <c r="F948" s="9"/>
    </row>
    <row r="949" spans="2:6">
      <c r="B949" s="9"/>
      <c r="F949" s="9"/>
    </row>
    <row r="950" spans="2:6">
      <c r="B950" s="9"/>
      <c r="F950" s="9"/>
    </row>
    <row r="951" spans="2:6">
      <c r="B951" s="9"/>
      <c r="F951" s="9"/>
    </row>
    <row r="952" spans="2:6">
      <c r="B952" s="9"/>
      <c r="F952" s="9"/>
    </row>
    <row r="953" spans="2:6">
      <c r="B953" s="9"/>
      <c r="F953" s="9"/>
    </row>
    <row r="954" spans="2:6">
      <c r="B954" s="9"/>
      <c r="F954" s="9"/>
    </row>
    <row r="955" spans="2:6">
      <c r="B955" s="9"/>
      <c r="F955" s="9"/>
    </row>
    <row r="956" spans="2:6">
      <c r="B956" s="9"/>
      <c r="F956" s="9"/>
    </row>
    <row r="957" spans="2:6">
      <c r="B957" s="9"/>
      <c r="F957" s="9"/>
    </row>
    <row r="958" spans="2:6">
      <c r="B958" s="9"/>
      <c r="F958" s="9"/>
    </row>
    <row r="959" spans="2:6">
      <c r="B959" s="9"/>
      <c r="F959" s="9"/>
    </row>
    <row r="960" spans="2:6">
      <c r="B960" s="9"/>
      <c r="F960" s="9"/>
    </row>
    <row r="961" spans="2:6">
      <c r="B961" s="9"/>
      <c r="F961" s="9"/>
    </row>
    <row r="962" spans="2:6">
      <c r="B962" s="9"/>
      <c r="F962" s="9"/>
    </row>
    <row r="963" spans="2:6">
      <c r="B963" s="9"/>
      <c r="F963" s="9"/>
    </row>
    <row r="964" spans="2:6">
      <c r="B964" s="9"/>
      <c r="F964" s="9"/>
    </row>
    <row r="965" spans="2:6">
      <c r="B965" s="9"/>
      <c r="F965" s="9"/>
    </row>
    <row r="966" spans="2:6">
      <c r="B966" s="9"/>
      <c r="F966" s="9"/>
    </row>
    <row r="967" spans="2:6">
      <c r="B967" s="9"/>
      <c r="F967" s="9"/>
    </row>
    <row r="968" spans="2:6">
      <c r="B968" s="9"/>
      <c r="F968" s="9"/>
    </row>
    <row r="969" spans="2:6">
      <c r="B969" s="9"/>
      <c r="F969" s="9"/>
    </row>
    <row r="970" spans="2:6">
      <c r="B970" s="9"/>
      <c r="F970" s="9"/>
    </row>
    <row r="971" spans="2:6">
      <c r="B971" s="9"/>
      <c r="F971" s="9"/>
    </row>
    <row r="972" spans="2:6">
      <c r="B972" s="9"/>
      <c r="F972" s="9"/>
    </row>
    <row r="973" spans="2:6">
      <c r="B973" s="9"/>
      <c r="F973" s="9"/>
    </row>
    <row r="974" spans="2:6">
      <c r="B974" s="9"/>
      <c r="F974" s="9"/>
    </row>
    <row r="975" spans="2:6">
      <c r="B975" s="9"/>
      <c r="F975" s="9"/>
    </row>
    <row r="976" spans="2:6">
      <c r="B976" s="9"/>
      <c r="F976" s="9"/>
    </row>
    <row r="977" spans="2:6">
      <c r="B977" s="9"/>
      <c r="F977" s="9"/>
    </row>
    <row r="978" spans="2:6">
      <c r="B978" s="9"/>
      <c r="F978" s="9"/>
    </row>
    <row r="979" spans="2:6">
      <c r="B979" s="9"/>
      <c r="F979" s="9"/>
    </row>
    <row r="980" spans="2:6">
      <c r="B980" s="9"/>
      <c r="F980" s="9"/>
    </row>
    <row r="981" spans="2:6">
      <c r="B981" s="9"/>
      <c r="F981" s="9"/>
    </row>
    <row r="982" spans="2:6">
      <c r="B982" s="9"/>
      <c r="F982" s="9"/>
    </row>
    <row r="983" spans="2:6">
      <c r="B983" s="9"/>
      <c r="F983" s="9"/>
    </row>
    <row r="984" spans="2:6">
      <c r="B984" s="9"/>
      <c r="F984" s="9"/>
    </row>
    <row r="985" spans="2:6">
      <c r="B985" s="9"/>
      <c r="F985" s="9"/>
    </row>
    <row r="986" spans="2:6">
      <c r="B986" s="9"/>
      <c r="F986" s="9"/>
    </row>
    <row r="987" spans="2:6">
      <c r="B987" s="9"/>
      <c r="F987" s="9"/>
    </row>
    <row r="988" spans="2:6">
      <c r="B988" s="9"/>
      <c r="F988" s="9"/>
    </row>
    <row r="989" spans="2:6">
      <c r="B989" s="9"/>
      <c r="F989" s="9"/>
    </row>
    <row r="990" spans="2:6">
      <c r="B990" s="9"/>
      <c r="F990" s="9"/>
    </row>
    <row r="991" spans="2:6">
      <c r="B991" s="9"/>
      <c r="F991" s="9"/>
    </row>
    <row r="992" spans="2:6">
      <c r="B992" s="9"/>
      <c r="F992" s="9"/>
    </row>
    <row r="993" spans="2:6">
      <c r="B993" s="9"/>
      <c r="F993" s="9"/>
    </row>
    <row r="994" spans="2:6">
      <c r="B994" s="9"/>
      <c r="F994" s="9"/>
    </row>
    <row r="995" spans="2:6">
      <c r="B995" s="9"/>
      <c r="F995" s="9"/>
    </row>
    <row r="996" spans="2:6">
      <c r="B996" s="9"/>
      <c r="F996" s="9"/>
    </row>
    <row r="997" spans="2:6">
      <c r="B997" s="9"/>
      <c r="F997" s="9"/>
    </row>
    <row r="998" spans="2:6">
      <c r="B998" s="9"/>
      <c r="F998" s="9"/>
    </row>
    <row r="999" spans="2:6">
      <c r="B999" s="9"/>
      <c r="F999" s="9"/>
    </row>
    <row r="1000" spans="2:6">
      <c r="B1000" s="9"/>
      <c r="F1000" s="9"/>
    </row>
    <row r="1001" spans="2:6">
      <c r="B1001" s="9"/>
      <c r="F1001" s="9"/>
    </row>
    <row r="1002" spans="2:6">
      <c r="B1002" s="9"/>
      <c r="F1002" s="9"/>
    </row>
    <row r="1003" spans="2:6">
      <c r="B1003" s="9"/>
      <c r="F1003" s="9"/>
    </row>
    <row r="1004" spans="2:6">
      <c r="B1004" s="9"/>
      <c r="F1004" s="9"/>
    </row>
    <row r="1005" spans="2:6">
      <c r="B1005" s="9"/>
      <c r="F1005" s="9"/>
    </row>
    <row r="1006" spans="2:6">
      <c r="B1006" s="9"/>
      <c r="F1006" s="9"/>
    </row>
    <row r="1007" spans="2:6">
      <c r="B1007" s="9"/>
      <c r="F1007" s="9"/>
    </row>
    <row r="1008" spans="2:6">
      <c r="B1008" s="9"/>
      <c r="F1008" s="9"/>
    </row>
    <row r="1009" spans="2:6">
      <c r="B1009" s="9"/>
      <c r="F1009" s="9"/>
    </row>
    <row r="1010" spans="2:6">
      <c r="B1010" s="9"/>
      <c r="F1010" s="9"/>
    </row>
    <row r="1011" spans="2:6">
      <c r="B1011" s="9"/>
      <c r="F1011" s="9"/>
    </row>
    <row r="1012" spans="2:6">
      <c r="B1012" s="9"/>
      <c r="F1012" s="9"/>
    </row>
    <row r="1013" spans="2:6">
      <c r="B1013" s="9"/>
      <c r="F1013" s="9"/>
    </row>
    <row r="1014" spans="2:6">
      <c r="B1014" s="9"/>
      <c r="F1014" s="9"/>
    </row>
    <row r="1015" spans="2:6">
      <c r="B1015" s="9"/>
      <c r="F1015" s="9"/>
    </row>
    <row r="1016" spans="2:6">
      <c r="B1016" s="9"/>
      <c r="F1016" s="9"/>
    </row>
    <row r="1017" spans="2:6">
      <c r="B1017" s="9"/>
      <c r="F1017" s="9"/>
    </row>
    <row r="1018" spans="2:6">
      <c r="B1018" s="9"/>
      <c r="F1018" s="9"/>
    </row>
    <row r="1019" spans="2:6">
      <c r="B1019" s="9"/>
      <c r="F1019" s="9"/>
    </row>
    <row r="1020" spans="2:6">
      <c r="B1020" s="9"/>
      <c r="F1020" s="9"/>
    </row>
    <row r="1021" spans="2:6">
      <c r="B1021" s="9"/>
      <c r="F1021" s="9"/>
    </row>
    <row r="1022" spans="2:6">
      <c r="B1022" s="9"/>
      <c r="F1022" s="9"/>
    </row>
    <row r="1023" spans="2:6">
      <c r="B1023" s="9"/>
      <c r="F1023" s="9"/>
    </row>
    <row r="1024" spans="2:6">
      <c r="B1024" s="9"/>
      <c r="F1024" s="9"/>
    </row>
    <row r="1025" spans="2:6">
      <c r="B1025" s="9"/>
      <c r="F1025" s="9"/>
    </row>
    <row r="1026" spans="2:6">
      <c r="B1026" s="9"/>
      <c r="F1026" s="9"/>
    </row>
    <row r="1027" spans="2:6">
      <c r="B1027" s="9"/>
      <c r="F1027" s="9"/>
    </row>
    <row r="1028" spans="2:6">
      <c r="B1028" s="9"/>
      <c r="F1028" s="9"/>
    </row>
    <row r="1029" spans="2:6">
      <c r="B1029" s="9"/>
      <c r="F1029" s="9"/>
    </row>
    <row r="1030" spans="2:6">
      <c r="B1030" s="9"/>
      <c r="F1030" s="9"/>
    </row>
    <row r="1031" spans="2:6">
      <c r="B1031" s="9"/>
      <c r="F1031" s="9"/>
    </row>
    <row r="1032" spans="2:6">
      <c r="B1032" s="9"/>
      <c r="F1032" s="9"/>
    </row>
    <row r="1033" spans="2:6">
      <c r="B1033" s="9"/>
      <c r="F1033" s="9"/>
    </row>
    <row r="1034" spans="2:6">
      <c r="B1034" s="9"/>
      <c r="F1034" s="9"/>
    </row>
    <row r="1035" spans="2:6">
      <c r="B1035" s="9"/>
      <c r="F1035" s="9"/>
    </row>
    <row r="1036" spans="2:6">
      <c r="B1036" s="9"/>
      <c r="F1036" s="9"/>
    </row>
    <row r="1037" spans="2:6">
      <c r="B1037" s="9"/>
      <c r="F1037" s="9"/>
    </row>
    <row r="1038" spans="2:6">
      <c r="B1038" s="9"/>
      <c r="F1038" s="9"/>
    </row>
    <row r="1039" spans="2:6">
      <c r="B1039" s="9"/>
      <c r="F1039" s="9"/>
    </row>
    <row r="1040" spans="2:6">
      <c r="B1040" s="9"/>
      <c r="F1040" s="9"/>
    </row>
    <row r="1041" spans="2:6">
      <c r="B1041" s="9"/>
      <c r="F1041" s="9"/>
    </row>
    <row r="1042" spans="2:6">
      <c r="B1042" s="9"/>
      <c r="F1042" s="9"/>
    </row>
    <row r="1043" spans="2:6">
      <c r="B1043" s="9"/>
      <c r="F1043" s="9"/>
    </row>
    <row r="1044" spans="2:6">
      <c r="B1044" s="9"/>
      <c r="F1044" s="9"/>
    </row>
    <row r="1045" spans="2:6">
      <c r="B1045" s="9"/>
      <c r="F1045" s="9"/>
    </row>
    <row r="1046" spans="2:6">
      <c r="B1046" s="9"/>
      <c r="F1046" s="9"/>
    </row>
    <row r="1047" spans="2:6">
      <c r="B1047" s="9"/>
      <c r="F1047" s="9"/>
    </row>
    <row r="1048" spans="2:6">
      <c r="B1048" s="9"/>
      <c r="F1048" s="9"/>
    </row>
    <row r="1049" spans="2:6">
      <c r="B1049" s="9"/>
      <c r="F1049" s="9"/>
    </row>
    <row r="1050" spans="2:6">
      <c r="B1050" s="9"/>
      <c r="F1050" s="9"/>
    </row>
    <row r="1051" spans="2:6">
      <c r="B1051" s="9"/>
      <c r="F1051" s="9"/>
    </row>
    <row r="1052" spans="2:6">
      <c r="B1052" s="9"/>
      <c r="F1052" s="9"/>
    </row>
    <row r="1053" spans="2:6">
      <c r="B1053" s="9"/>
      <c r="F1053" s="9"/>
    </row>
    <row r="1054" spans="2:6">
      <c r="B1054" s="9"/>
      <c r="F1054" s="9"/>
    </row>
    <row r="1055" spans="2:6">
      <c r="B1055" s="9"/>
      <c r="F1055" s="9"/>
    </row>
    <row r="1056" spans="2:6">
      <c r="B1056" s="9"/>
      <c r="F1056" s="9"/>
    </row>
    <row r="1057" spans="2:6">
      <c r="B1057" s="9"/>
      <c r="F1057" s="9"/>
    </row>
    <row r="1058" spans="2:6">
      <c r="B1058" s="9"/>
      <c r="F1058" s="9"/>
    </row>
    <row r="1059" spans="2:6">
      <c r="B1059" s="9"/>
      <c r="F1059" s="9"/>
    </row>
    <row r="1060" spans="2:6">
      <c r="B1060" s="9"/>
      <c r="F1060" s="9"/>
    </row>
    <row r="1061" spans="2:6">
      <c r="B1061" s="9"/>
      <c r="F1061" s="9"/>
    </row>
    <row r="1062" spans="2:6">
      <c r="B1062" s="9"/>
      <c r="F1062" s="9"/>
    </row>
    <row r="1063" spans="2:6">
      <c r="B1063" s="9"/>
      <c r="F1063" s="9"/>
    </row>
    <row r="1064" spans="2:6">
      <c r="B1064" s="9"/>
      <c r="F1064" s="9"/>
    </row>
    <row r="1065" spans="2:6">
      <c r="B1065" s="9"/>
      <c r="F1065" s="9"/>
    </row>
    <row r="1066" spans="2:6">
      <c r="B1066" s="9"/>
      <c r="F1066" s="9"/>
    </row>
    <row r="1067" spans="2:6">
      <c r="B1067" s="9"/>
      <c r="F1067" s="9"/>
    </row>
    <row r="1068" spans="2:6">
      <c r="B1068" s="9"/>
      <c r="F1068" s="9"/>
    </row>
    <row r="1069" spans="2:6">
      <c r="B1069" s="9"/>
      <c r="F1069" s="9"/>
    </row>
    <row r="1070" spans="2:6">
      <c r="B1070" s="9"/>
      <c r="F1070" s="9"/>
    </row>
    <row r="1071" spans="2:6">
      <c r="B1071" s="9"/>
      <c r="F1071" s="9"/>
    </row>
    <row r="1072" spans="2:6">
      <c r="B1072" s="9"/>
      <c r="F1072" s="9"/>
    </row>
    <row r="1073" spans="2:6">
      <c r="B1073" s="9"/>
      <c r="F1073" s="9"/>
    </row>
    <row r="1074" spans="2:6">
      <c r="B1074" s="9"/>
      <c r="F1074" s="9"/>
    </row>
    <row r="1075" spans="2:6">
      <c r="B1075" s="9"/>
      <c r="F1075" s="9"/>
    </row>
    <row r="1076" spans="2:6">
      <c r="B1076" s="9"/>
      <c r="F1076" s="9"/>
    </row>
    <row r="1077" spans="2:6">
      <c r="B1077" s="9"/>
      <c r="F1077" s="9"/>
    </row>
    <row r="1078" spans="2:6">
      <c r="B1078" s="9"/>
      <c r="F1078" s="9"/>
    </row>
    <row r="1079" spans="2:6">
      <c r="B1079" s="9"/>
      <c r="F1079" s="9"/>
    </row>
    <row r="1080" spans="2:6">
      <c r="B1080" s="9"/>
      <c r="F1080" s="9"/>
    </row>
    <row r="1081" spans="2:6">
      <c r="B1081" s="9"/>
      <c r="F1081" s="9"/>
    </row>
    <row r="1082" spans="2:6">
      <c r="B1082" s="9"/>
      <c r="F1082" s="9"/>
    </row>
    <row r="1083" spans="2:6">
      <c r="B1083" s="9"/>
      <c r="F1083" s="9"/>
    </row>
    <row r="1084" spans="2:6">
      <c r="B1084" s="9"/>
      <c r="F1084" s="9"/>
    </row>
    <row r="1085" spans="2:6">
      <c r="B1085" s="9"/>
      <c r="F1085" s="9"/>
    </row>
    <row r="1086" spans="2:6">
      <c r="B1086" s="9"/>
      <c r="F1086" s="9"/>
    </row>
    <row r="1087" spans="2:6">
      <c r="B1087" s="9"/>
      <c r="F1087" s="9"/>
    </row>
    <row r="1088" spans="2:6">
      <c r="B1088" s="9"/>
      <c r="F1088" s="9"/>
    </row>
    <row r="1089" spans="2:6">
      <c r="B1089" s="9"/>
      <c r="F1089" s="9"/>
    </row>
    <row r="1090" spans="2:6">
      <c r="B1090" s="9"/>
      <c r="F1090" s="9"/>
    </row>
    <row r="1091" spans="2:6">
      <c r="B1091" s="9"/>
      <c r="F1091" s="9"/>
    </row>
    <row r="1092" spans="2:6">
      <c r="B1092" s="9"/>
      <c r="F1092" s="9"/>
    </row>
    <row r="1093" spans="2:6">
      <c r="B1093" s="9"/>
      <c r="F1093" s="9"/>
    </row>
    <row r="1094" spans="2:6">
      <c r="B1094" s="9"/>
      <c r="F1094" s="9"/>
    </row>
    <row r="1095" spans="2:6">
      <c r="B1095" s="9"/>
      <c r="F1095" s="9"/>
    </row>
    <row r="1096" spans="2:6">
      <c r="B1096" s="9"/>
      <c r="F1096" s="9"/>
    </row>
    <row r="1097" spans="2:6">
      <c r="B1097" s="9"/>
      <c r="F1097" s="9"/>
    </row>
    <row r="1098" spans="2:6">
      <c r="B1098" s="9"/>
      <c r="F1098" s="9"/>
    </row>
    <row r="1099" spans="2:6">
      <c r="B1099" s="9"/>
      <c r="F1099" s="9"/>
    </row>
    <row r="1100" spans="2:6">
      <c r="B1100" s="9"/>
      <c r="F1100" s="9"/>
    </row>
    <row r="1101" spans="2:6">
      <c r="B1101" s="9"/>
      <c r="F1101" s="9"/>
    </row>
    <row r="1102" spans="2:6">
      <c r="B1102" s="9"/>
      <c r="F1102" s="9"/>
    </row>
    <row r="1103" spans="2:6">
      <c r="B1103" s="9"/>
      <c r="F1103" s="9"/>
    </row>
    <row r="1104" spans="2:6">
      <c r="B1104" s="9"/>
      <c r="F1104" s="9"/>
    </row>
    <row r="1105" spans="2:6">
      <c r="B1105" s="9"/>
      <c r="F1105" s="9"/>
    </row>
    <row r="1106" spans="2:6">
      <c r="B1106" s="9"/>
      <c r="F1106" s="9"/>
    </row>
    <row r="1107" spans="2:6">
      <c r="B1107" s="9"/>
      <c r="F1107" s="9"/>
    </row>
    <row r="1108" spans="2:6">
      <c r="B1108" s="9"/>
      <c r="F1108" s="9"/>
    </row>
    <row r="1109" spans="2:6">
      <c r="B1109" s="9"/>
      <c r="F1109" s="9"/>
    </row>
    <row r="1110" spans="2:6">
      <c r="B1110" s="9"/>
      <c r="F1110" s="9"/>
    </row>
    <row r="1111" spans="2:6">
      <c r="B1111" s="9"/>
      <c r="F1111" s="9"/>
    </row>
    <row r="1112" spans="2:6">
      <c r="B1112" s="9"/>
      <c r="F1112" s="9"/>
    </row>
    <row r="1113" spans="2:6">
      <c r="B1113" s="9"/>
      <c r="F1113" s="9"/>
    </row>
    <row r="1114" spans="2:6">
      <c r="B1114" s="9"/>
      <c r="F1114" s="9"/>
    </row>
    <row r="1115" spans="2:6">
      <c r="B1115" s="9"/>
      <c r="F1115" s="9"/>
    </row>
    <row r="1116" spans="2:6">
      <c r="B1116" s="9"/>
      <c r="F1116" s="9"/>
    </row>
    <row r="1117" spans="2:6">
      <c r="B1117" s="9"/>
      <c r="F1117" s="9"/>
    </row>
    <row r="1118" spans="2:6">
      <c r="B1118" s="9"/>
      <c r="F1118" s="9"/>
    </row>
    <row r="1119" spans="2:6">
      <c r="B1119" s="9"/>
      <c r="F1119" s="9"/>
    </row>
    <row r="1120" spans="2:6">
      <c r="B1120" s="9"/>
      <c r="F1120" s="9"/>
    </row>
    <row r="1121" spans="2:6">
      <c r="B1121" s="9"/>
      <c r="F1121" s="9"/>
    </row>
    <row r="1122" spans="2:6">
      <c r="B1122" s="9"/>
      <c r="F1122" s="9"/>
    </row>
    <row r="1123" spans="2:6">
      <c r="B1123" s="9"/>
      <c r="F1123" s="9"/>
    </row>
    <row r="1124" spans="2:6">
      <c r="B1124" s="9"/>
      <c r="F1124" s="9"/>
    </row>
    <row r="1125" spans="2:6">
      <c r="B1125" s="9"/>
      <c r="F1125" s="9"/>
    </row>
    <row r="1126" spans="2:6">
      <c r="B1126" s="9"/>
      <c r="F1126" s="9"/>
    </row>
    <row r="1127" spans="2:6">
      <c r="B1127" s="9"/>
      <c r="F1127" s="9"/>
    </row>
    <row r="1128" spans="2:6">
      <c r="B1128" s="9"/>
      <c r="F1128" s="9"/>
    </row>
    <row r="1129" spans="2:6">
      <c r="B1129" s="9"/>
      <c r="F1129" s="9"/>
    </row>
    <row r="1130" spans="2:6">
      <c r="B1130" s="9"/>
      <c r="F1130" s="9"/>
    </row>
    <row r="1131" spans="2:6">
      <c r="B1131" s="9"/>
      <c r="F1131" s="9"/>
    </row>
    <row r="1132" spans="2:6">
      <c r="B1132" s="9"/>
      <c r="F1132" s="9"/>
    </row>
    <row r="1133" spans="2:6">
      <c r="B1133" s="9"/>
      <c r="F1133" s="9"/>
    </row>
    <row r="1134" spans="2:6">
      <c r="B1134" s="9"/>
      <c r="F1134" s="9"/>
    </row>
    <row r="1135" spans="2:6">
      <c r="B1135" s="9"/>
      <c r="F1135" s="9"/>
    </row>
    <row r="1136" spans="2:6">
      <c r="B1136" s="9"/>
      <c r="F1136" s="9"/>
    </row>
    <row r="1137" spans="2:6">
      <c r="B1137" s="9"/>
      <c r="F1137" s="9"/>
    </row>
    <row r="1138" spans="2:6">
      <c r="B1138" s="9"/>
      <c r="F1138" s="9"/>
    </row>
    <row r="1139" spans="2:6">
      <c r="B1139" s="9"/>
      <c r="F1139" s="9"/>
    </row>
  </sheetData>
  <phoneticPr fontId="8" type="noConversion"/>
  <hyperlinks>
    <hyperlink ref="P13" r:id="rId1" display="http://www.bav-astro.de/sfs/BAVM_link.php?BAVMnr=38"/>
    <hyperlink ref="P304" r:id="rId2" display="http://www.bav-astro.de/sfs/BAVM_link.php?BAVMnr=39"/>
    <hyperlink ref="P14" r:id="rId3" display="http://www.bav-astro.de/sfs/BAVM_link.php?BAVMnr=39"/>
    <hyperlink ref="P18" r:id="rId4" display="http://www.konkoly.hu/cgi-bin/IBVS?5603"/>
    <hyperlink ref="P19" r:id="rId5" display="http://www.bav-astro.de/sfs/BAVM_link.php?BAVMnr=178"/>
    <hyperlink ref="P306" r:id="rId6" display="http://www.bav-astro.de/sfs/BAVM_link.php?BAVMnr=203"/>
    <hyperlink ref="P307" r:id="rId7" display="http://var.astro.cz/oejv/issues/oejv0094.pdf"/>
    <hyperlink ref="P20" r:id="rId8" display="http://www.konkoly.hu/cgi-bin/IBVS?5871"/>
    <hyperlink ref="P308" r:id="rId9" display="http://www.bav-astro.de/sfs/BAVM_link.php?BAVMnr=203"/>
    <hyperlink ref="P21" r:id="rId10" display="http://www.bav-astro.de/sfs/BAVM_link.php?BAVMnr=209"/>
    <hyperlink ref="P22" r:id="rId11" display="http://www.bav-astro.de/sfs/BAVM_link.php?BAVMnr=209"/>
    <hyperlink ref="P309" r:id="rId12" display="http://var.astro.cz/oejv/issues/oejv0137.pdf"/>
    <hyperlink ref="P310" r:id="rId13" display="http://www.bav-astro.de/sfs/BAVM_link.php?BAVMnr=212"/>
    <hyperlink ref="P311" r:id="rId14" display="http://var.astro.cz/oejv/issues/oejv0137.pdf"/>
    <hyperlink ref="P312" r:id="rId15" display="http://var.astro.cz/oejv/issues/oejv0137.pdf"/>
    <hyperlink ref="P23" r:id="rId16" display="http://www.bav-astro.de/sfs/BAVM_link.php?BAVMnr=239"/>
    <hyperlink ref="P24" r:id="rId17" display="http://www.bav-astro.de/sfs/BAVM_link.php?BAVMnr=214"/>
    <hyperlink ref="P313" r:id="rId18" display="http://var.astro.cz/oejv/issues/oejv0137.pdf"/>
    <hyperlink ref="P25" r:id="rId19" display="http://www.bav-astro.de/sfs/BAVM_link.php?BAVMnr=215"/>
    <hyperlink ref="P26" r:id="rId20" display="http://www.bav-astro.de/sfs/BAVM_link.php?BAVMnr=220"/>
    <hyperlink ref="P314" r:id="rId21" display="http://vsolj.cetus-net.org/vsoljno55.pdf"/>
    <hyperlink ref="P27" r:id="rId22" display="http://www.konkoly.hu/cgi-bin/IBVS?6042"/>
    <hyperlink ref="P28" r:id="rId23" display="http://var.astro.cz/oejv/issues/oejv0160.pdf"/>
    <hyperlink ref="P29" r:id="rId24" display="http://var.astro.cz/oejv/issues/oejv0160.pdf"/>
    <hyperlink ref="P30" r:id="rId25" display="http://www.bav-astro.de/sfs/BAVM_link.php?BAVMnr=238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2024-01-19T05:32:03Z</dcterms:modified>
</cp:coreProperties>
</file>