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300FDCD3-3585-4368-8A14-672F77A2EECC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<sst xmlns="http://schemas.openxmlformats.org/spreadsheetml/2006/main" count="57" uniqueCount="53">
  <si>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</si>
  <si>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</si>
  <si>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</si>
  <si>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</si>
  <si>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</si>
  <si>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</si>
  <si>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</si>
  <si>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</si>
  <si>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</si>
  <si>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</si>
  <si>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</si>
  <si>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</si>
  <si>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</si>
  <si>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</si>
  <si>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</si>
  <si>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</si>
  <si>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</si>
  <si>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</si>
  <si>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</si>
  <si>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</si>
  <si>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</si>
  <si>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</si>
  <si>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</si>
  <si>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</si>
  <si>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</si>
  <si>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</si>
  <si>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</si>
  <si>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</si>
  <si>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</si>
  <si>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</si>
  <si>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</si>
  <si>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</si>
  <si>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</si>
  <si>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</si>
  <si>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</si>
  <si>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</si>
  <si>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</si>
  <si>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</si>
  <si>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</si>
  <si>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</si>
  <si>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</si>
  <si>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</si>
  <si>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</si>
  <si>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</si>
  <si>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</si>
  <si>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</si>
  <si>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V1362 Cas</t>
  </si>
  <si>
    <t>EA</t>
  </si>
  <si>
    <t>VSX</t>
  </si>
  <si>
    <t>BAV102 Feb 2025</t>
  </si>
  <si>
    <t>I</t>
  </si>
  <si>
    <t>12.58-13.07</t>
  </si>
  <si>
    <t>VSX : Detail for V1362 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</si>
</sst>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V1362 Cas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-4.860000000189757E-2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-4.860000000189757E-2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4625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V1362 Cas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555355777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-4.860000000189757E-2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-4.860000000189757E-2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4625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26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57620.074000000001</v>
      </c>
      <c r="D7" s="13" t="s">
        <v>48</v>
      </c>
    </row>
    <row r="8" spans="1:15" ht="12.95" customHeight="1" x14ac:dyDescent="0.2">
      <c r="A8" s="20" t="s">
        <v>3</v>
      </c>
      <c r="C8" s="28">
        <v>0.63427199999999995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-1.0508108108518394E-5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60845.755404861105</v>
      </c>
    </row>
    <row r="15" spans="1:15" ht="12.95" customHeight="1" x14ac:dyDescent="0.2">
      <c r="A15" s="17" t="s">
        <v>17</v>
      </c>
      <c r="C15" s="18">
        <f ca="1">(C7+C11)+(C8+C12)*INT(MAX(F21:F3533))</f>
        <v>60553.5334</v>
      </c>
      <c r="E15" s="37" t="s">
        <v>33</v>
      </c>
      <c r="F15" s="39">
        <f ca="1">ROUND(2*(F14-$C$7)/$C$8,0)/2+F13</f>
        <v>5086.5</v>
      </c>
    </row>
    <row r="16" spans="1:15" ht="12.95" customHeight="1" x14ac:dyDescent="0.2">
      <c r="A16" s="17" t="s">
        <v>4</v>
      </c>
      <c r="C16" s="18">
        <f ca="1">+C8+C12</f>
        <v>0.6342614918918914</v>
      </c>
      <c r="E16" s="37" t="s">
        <v>34</v>
      </c>
      <c r="F16" s="39">
        <f ca="1">ROUND(2*(F14-$C$15)/$C$16,0)/2+F13</f>
        <v>461.5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45828.140911841445</v>
      </c>
    </row>
    <row r="18" spans="1:21" ht="12.95" customHeight="1" thickTop="1" thickBot="1" x14ac:dyDescent="0.25">
      <c r="A18" s="17" t="s">
        <v>5</v>
      </c>
      <c r="C18" s="24">
        <f ca="1">+C15</f>
        <v>60553.5334</v>
      </c>
      <c r="D18" s="25">
        <f ca="1">+C16</f>
        <v>0.6342614918918914</v>
      </c>
      <c r="E18" s="42" t="s">
        <v>44</v>
      </c>
      <c r="F18" s="41">
        <f ca="1">+($C$15+$C$16*$F$16)-($C$16/2)-15018.5-$C$5/24</f>
        <v>45827.823781095496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48</v>
      </c>
      <c r="B21" s="21"/>
      <c r="C21" s="22">
        <v>57620.074000000001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42601.574000000001</v>
      </c>
    </row>
    <row r="22" spans="1:21" ht="12.95" customHeight="1" x14ac:dyDescent="0.2">
      <c r="A22" s="45" t="s">
        <v>49</v>
      </c>
      <c r="B22" s="46" t="s">
        <v>50</v>
      </c>
      <c r="C22" s="47">
        <v>60553.5334</v>
      </c>
      <c r="D22" s="48">
        <v>3.5000000000000001E-3</v>
      </c>
      <c r="E22" s="20">
        <f>+(C22-C$7)/C$8</f>
        <v>4624.9233767216592</v>
      </c>
      <c r="F22" s="20">
        <f>ROUND(2*E22,0)/2</f>
        <v>4625</v>
      </c>
      <c r="G22" s="20">
        <f>+C22-(C$7+F22*C$8)</f>
        <v>-4.860000000189757E-2</v>
      </c>
      <c r="K22" s="20">
        <f>+G22</f>
        <v>-4.860000000189757E-2</v>
      </c>
      <c r="O22" s="20">
        <f ca="1">+C$11+C$12*$F22</f>
        <v>-4.860000000189757E-2</v>
      </c>
      <c r="Q22" s="26">
        <f>+C22-15018.5</f>
        <v>45535.0334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26008" xr:uid="{CB762A68-94D4-43CC-BB70-503C15ED7CC1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2025-06-19T06:07:47Z</dcterms:modified>
</cp:coreProperties>
</file>