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5736E92-3256-4DC4-9022-5BEB321CD2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E23" i="1"/>
  <c r="F23" i="1"/>
  <c r="G23" i="1" s="1"/>
  <c r="J23" i="1" s="1"/>
  <c r="Q23" i="1"/>
  <c r="E24" i="1"/>
  <c r="F24" i="1" s="1"/>
  <c r="G24" i="1" s="1"/>
  <c r="J24" i="1" s="1"/>
  <c r="Q24" i="1"/>
  <c r="E25" i="1"/>
  <c r="F25" i="1"/>
  <c r="G25" i="1" s="1"/>
  <c r="J25" i="1" s="1"/>
  <c r="Q25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 s="1"/>
  <c r="G28" i="1" s="1"/>
  <c r="J28" i="1" s="1"/>
  <c r="Q28" i="1"/>
  <c r="E29" i="1"/>
  <c r="F29" i="1"/>
  <c r="G29" i="1" s="1"/>
  <c r="J29" i="1" s="1"/>
  <c r="Q29" i="1"/>
  <c r="E30" i="1"/>
  <c r="F30" i="1" s="1"/>
  <c r="G30" i="1" s="1"/>
  <c r="J30" i="1" s="1"/>
  <c r="Q30" i="1"/>
  <c r="E31" i="1"/>
  <c r="F31" i="1"/>
  <c r="G31" i="1" s="1"/>
  <c r="J31" i="1" s="1"/>
  <c r="Q31" i="1"/>
  <c r="E32" i="1"/>
  <c r="F32" i="1" s="1"/>
  <c r="G32" i="1" s="1"/>
  <c r="J32" i="1" s="1"/>
  <c r="Q32" i="1"/>
  <c r="E33" i="1"/>
  <c r="F33" i="1"/>
  <c r="G33" i="1" s="1"/>
  <c r="J33" i="1" s="1"/>
  <c r="Q33" i="1"/>
  <c r="E34" i="1"/>
  <c r="F34" i="1" s="1"/>
  <c r="G34" i="1" s="1"/>
  <c r="J34" i="1" s="1"/>
  <c r="Q34" i="1"/>
  <c r="E35" i="1"/>
  <c r="F35" i="1"/>
  <c r="G35" i="1" s="1"/>
  <c r="J35" i="1" s="1"/>
  <c r="Q35" i="1"/>
  <c r="E36" i="1"/>
  <c r="F36" i="1" s="1"/>
  <c r="G36" i="1" s="1"/>
  <c r="J36" i="1" s="1"/>
  <c r="Q36" i="1"/>
  <c r="E37" i="1"/>
  <c r="F37" i="1"/>
  <c r="G37" i="1" s="1"/>
  <c r="J37" i="1" s="1"/>
  <c r="Q37" i="1"/>
  <c r="E38" i="1"/>
  <c r="F38" i="1" s="1"/>
  <c r="G38" i="1" s="1"/>
  <c r="J38" i="1" s="1"/>
  <c r="Q38" i="1"/>
  <c r="E39" i="1"/>
  <c r="F39" i="1"/>
  <c r="G39" i="1" s="1"/>
  <c r="J39" i="1" s="1"/>
  <c r="Q39" i="1"/>
  <c r="E40" i="1"/>
  <c r="F40" i="1" s="1"/>
  <c r="G40" i="1" s="1"/>
  <c r="J40" i="1" s="1"/>
  <c r="Q40" i="1"/>
  <c r="E41" i="1"/>
  <c r="F41" i="1"/>
  <c r="G41" i="1" s="1"/>
  <c r="J41" i="1" s="1"/>
  <c r="Q41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32" i="1"/>
  <c r="O36" i="1"/>
  <c r="O40" i="1"/>
  <c r="O37" i="1"/>
  <c r="O23" i="1"/>
  <c r="O27" i="1"/>
  <c r="O31" i="1"/>
  <c r="O35" i="1"/>
  <c r="O39" i="1"/>
  <c r="O29" i="1"/>
  <c r="O41" i="1"/>
  <c r="O22" i="1"/>
  <c r="O26" i="1"/>
  <c r="O30" i="1"/>
  <c r="O34" i="1"/>
  <c r="O38" i="1"/>
  <c r="O25" i="1"/>
  <c r="O33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<sst xmlns="http://schemas.openxmlformats.org/spreadsheetml/2006/main" count="93" uniqueCount="53">
  <si>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</si>
  <si>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</si>
  <si>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</si>
  <si>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</si>
  <si>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</si>
  <si>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</si>
  <si>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</si>
  <si>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</si>
  <si>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</si>
  <si>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</si>
  <si>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</si>
  <si>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</si>
  <si>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</si>
  <si>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</si>
  <si>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</si>
  <si>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</si>
  <si>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</si>
  <si>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</si>
  <si>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</si>
  <si>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</si>
  <si>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</si>
  <si>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</si>
  <si>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</si>
  <si>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</si>
  <si>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</si>
  <si>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</si>
  <si>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</si>
  <si>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</si>
  <si>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</si>
  <si>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</si>
  <si>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</si>
  <si>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</si>
  <si>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</si>
  <si>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</si>
  <si>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</si>
  <si>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</si>
  <si>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</si>
  <si>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</si>
  <si>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</si>
  <si>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</si>
  <si>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</si>
  <si>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</si>
  <si>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</si>
  <si>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</si>
  <si>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</si>
  <si>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V0454 Cen</t>
  </si>
  <si>
    <t>BAV Journal 95</t>
  </si>
  <si>
    <t>I</t>
  </si>
  <si>
    <t>II</t>
  </si>
  <si>
    <t>14.45-15.05</t>
  </si>
  <si>
    <t>VSX</t>
  </si>
  <si>
    <t>EA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</si>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</sst>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165" fontId="17" fillId="0" borderId="0" xfId="0" applyNumberFormat="1" applyFont="1" applyAlignment="1" applyProtection="1">
      <alignment horizontal="left" vertic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V0454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  <c:pt idx="2">
                  <c:v>189</c:v>
                </c:pt>
                <c:pt idx="3">
                  <c:v>191</c:v>
                </c:pt>
                <c:pt idx="4">
                  <c:v>196</c:v>
                </c:pt>
                <c:pt idx="5">
                  <c:v>224</c:v>
                </c:pt>
                <c:pt idx="6">
                  <c:v>231</c:v>
                </c:pt>
                <c:pt idx="7">
                  <c:v>233.5</c:v>
                </c:pt>
                <c:pt idx="8">
                  <c:v>759</c:v>
                </c:pt>
                <c:pt idx="9">
                  <c:v>857.5</c:v>
                </c:pt>
                <c:pt idx="10">
                  <c:v>867</c:v>
                </c:pt>
                <c:pt idx="11">
                  <c:v>874</c:v>
                </c:pt>
                <c:pt idx="12">
                  <c:v>888</c:v>
                </c:pt>
                <c:pt idx="13">
                  <c:v>942</c:v>
                </c:pt>
                <c:pt idx="14">
                  <c:v>1696</c:v>
                </c:pt>
                <c:pt idx="15">
                  <c:v>4196</c:v>
                </c:pt>
                <c:pt idx="16">
                  <c:v>4337</c:v>
                </c:pt>
                <c:pt idx="17">
                  <c:v>4339</c:v>
                </c:pt>
                <c:pt idx="18">
                  <c:v>5114</c:v>
                </c:pt>
                <c:pt idx="19">
                  <c:v>5121</c:v>
                </c:pt>
                <c:pt idx="20">
                  <c:v>5135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  <c:pt idx="2">
                  <c:v>189</c:v>
                </c:pt>
                <c:pt idx="3">
                  <c:v>191</c:v>
                </c:pt>
                <c:pt idx="4">
                  <c:v>196</c:v>
                </c:pt>
                <c:pt idx="5">
                  <c:v>224</c:v>
                </c:pt>
                <c:pt idx="6">
                  <c:v>231</c:v>
                </c:pt>
                <c:pt idx="7">
                  <c:v>233.5</c:v>
                </c:pt>
                <c:pt idx="8">
                  <c:v>759</c:v>
                </c:pt>
                <c:pt idx="9">
                  <c:v>857.5</c:v>
                </c:pt>
                <c:pt idx="10">
                  <c:v>867</c:v>
                </c:pt>
                <c:pt idx="11">
                  <c:v>874</c:v>
                </c:pt>
                <c:pt idx="12">
                  <c:v>888</c:v>
                </c:pt>
                <c:pt idx="13">
                  <c:v>942</c:v>
                </c:pt>
                <c:pt idx="14">
                  <c:v>1696</c:v>
                </c:pt>
                <c:pt idx="15">
                  <c:v>4196</c:v>
                </c:pt>
                <c:pt idx="16">
                  <c:v>4337</c:v>
                </c:pt>
                <c:pt idx="17">
                  <c:v>4339</c:v>
                </c:pt>
                <c:pt idx="18">
                  <c:v>5114</c:v>
                </c:pt>
                <c:pt idx="19">
                  <c:v>5121</c:v>
                </c:pt>
                <c:pt idx="20">
                  <c:v>5135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  <c:pt idx="2">
                  <c:v>189</c:v>
                </c:pt>
                <c:pt idx="3">
                  <c:v>191</c:v>
                </c:pt>
                <c:pt idx="4">
                  <c:v>196</c:v>
                </c:pt>
                <c:pt idx="5">
                  <c:v>224</c:v>
                </c:pt>
                <c:pt idx="6">
                  <c:v>231</c:v>
                </c:pt>
                <c:pt idx="7">
                  <c:v>233.5</c:v>
                </c:pt>
                <c:pt idx="8">
                  <c:v>759</c:v>
                </c:pt>
                <c:pt idx="9">
                  <c:v>857.5</c:v>
                </c:pt>
                <c:pt idx="10">
                  <c:v>867</c:v>
                </c:pt>
                <c:pt idx="11">
                  <c:v>874</c:v>
                </c:pt>
                <c:pt idx="12">
                  <c:v>888</c:v>
                </c:pt>
                <c:pt idx="13">
                  <c:v>942</c:v>
                </c:pt>
                <c:pt idx="14">
                  <c:v>1696</c:v>
                </c:pt>
                <c:pt idx="15">
                  <c:v>4196</c:v>
                </c:pt>
                <c:pt idx="16">
                  <c:v>4337</c:v>
                </c:pt>
                <c:pt idx="17">
                  <c:v>4339</c:v>
                </c:pt>
                <c:pt idx="18">
                  <c:v>5114</c:v>
                </c:pt>
                <c:pt idx="19">
                  <c:v>5121</c:v>
                </c:pt>
                <c:pt idx="20">
                  <c:v>5135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-1.750000192259904E-3</c:v>
                </c:pt>
                <c:pt idx="2">
                  <c:v>-4.449999105418101E-4</c:v>
                </c:pt>
                <c:pt idx="3">
                  <c:v>-4.6549999242415652E-3</c:v>
                </c:pt>
                <c:pt idx="4">
                  <c:v>-4.1800000035436824E-3</c:v>
                </c:pt>
                <c:pt idx="5">
                  <c:v>3.4799998902599327E-3</c:v>
                </c:pt>
                <c:pt idx="6">
                  <c:v>7.8450000146403909E-3</c:v>
                </c:pt>
                <c:pt idx="7">
                  <c:v>9.93250008468749E-3</c:v>
                </c:pt>
                <c:pt idx="8">
                  <c:v>-3.0949998472351581E-3</c:v>
                </c:pt>
                <c:pt idx="9">
                  <c:v>5.3125001504668035E-3</c:v>
                </c:pt>
                <c:pt idx="10">
                  <c:v>-1.4350000419653952E-3</c:v>
                </c:pt>
                <c:pt idx="11">
                  <c:v>1.3000017497688532E-4</c:v>
                </c:pt>
                <c:pt idx="12">
                  <c:v>-6.7400000989437103E-3</c:v>
                </c:pt>
                <c:pt idx="13">
                  <c:v>4.2900001717498526E-3</c:v>
                </c:pt>
                <c:pt idx="14">
                  <c:v>-8.7999999959720299E-4</c:v>
                </c:pt>
                <c:pt idx="15">
                  <c:v>4.1200000705430284E-3</c:v>
                </c:pt>
                <c:pt idx="16">
                  <c:v>3.1149998685577884E-3</c:v>
                </c:pt>
                <c:pt idx="17">
                  <c:v>2.9050000521237962E-3</c:v>
                </c:pt>
                <c:pt idx="18">
                  <c:v>-3.6999983421992511E-4</c:v>
                </c:pt>
                <c:pt idx="19">
                  <c:v>1.9094999785011169E-2</c:v>
                </c:pt>
                <c:pt idx="20">
                  <c:v>7.0249999625957571E-3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  <c:pt idx="2">
                  <c:v>189</c:v>
                </c:pt>
                <c:pt idx="3">
                  <c:v>191</c:v>
                </c:pt>
                <c:pt idx="4">
                  <c:v>196</c:v>
                </c:pt>
                <c:pt idx="5">
                  <c:v>224</c:v>
                </c:pt>
                <c:pt idx="6">
                  <c:v>231</c:v>
                </c:pt>
                <c:pt idx="7">
                  <c:v>233.5</c:v>
                </c:pt>
                <c:pt idx="8">
                  <c:v>759</c:v>
                </c:pt>
                <c:pt idx="9">
                  <c:v>857.5</c:v>
                </c:pt>
                <c:pt idx="10">
                  <c:v>867</c:v>
                </c:pt>
                <c:pt idx="11">
                  <c:v>874</c:v>
                </c:pt>
                <c:pt idx="12">
                  <c:v>888</c:v>
                </c:pt>
                <c:pt idx="13">
                  <c:v>942</c:v>
                </c:pt>
                <c:pt idx="14">
                  <c:v>1696</c:v>
                </c:pt>
                <c:pt idx="15">
                  <c:v>4196</c:v>
                </c:pt>
                <c:pt idx="16">
                  <c:v>4337</c:v>
                </c:pt>
                <c:pt idx="17">
                  <c:v>4339</c:v>
                </c:pt>
                <c:pt idx="18">
                  <c:v>5114</c:v>
                </c:pt>
                <c:pt idx="19">
                  <c:v>5121</c:v>
                </c:pt>
                <c:pt idx="20">
                  <c:v>5135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  <c:pt idx="2">
                  <c:v>189</c:v>
                </c:pt>
                <c:pt idx="3">
                  <c:v>191</c:v>
                </c:pt>
                <c:pt idx="4">
                  <c:v>196</c:v>
                </c:pt>
                <c:pt idx="5">
                  <c:v>224</c:v>
                </c:pt>
                <c:pt idx="6">
                  <c:v>231</c:v>
                </c:pt>
                <c:pt idx="7">
                  <c:v>233.5</c:v>
                </c:pt>
                <c:pt idx="8">
                  <c:v>759</c:v>
                </c:pt>
                <c:pt idx="9">
                  <c:v>857.5</c:v>
                </c:pt>
                <c:pt idx="10">
                  <c:v>867</c:v>
                </c:pt>
                <c:pt idx="11">
                  <c:v>874</c:v>
                </c:pt>
                <c:pt idx="12">
                  <c:v>888</c:v>
                </c:pt>
                <c:pt idx="13">
                  <c:v>942</c:v>
                </c:pt>
                <c:pt idx="14">
                  <c:v>1696</c:v>
                </c:pt>
                <c:pt idx="15">
                  <c:v>4196</c:v>
                </c:pt>
                <c:pt idx="16">
                  <c:v>4337</c:v>
                </c:pt>
                <c:pt idx="17">
                  <c:v>4339</c:v>
                </c:pt>
                <c:pt idx="18">
                  <c:v>5114</c:v>
                </c:pt>
                <c:pt idx="19">
                  <c:v>5121</c:v>
                </c:pt>
                <c:pt idx="20">
                  <c:v>5135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  <c:pt idx="2">
                  <c:v>189</c:v>
                </c:pt>
                <c:pt idx="3">
                  <c:v>191</c:v>
                </c:pt>
                <c:pt idx="4">
                  <c:v>196</c:v>
                </c:pt>
                <c:pt idx="5">
                  <c:v>224</c:v>
                </c:pt>
                <c:pt idx="6">
                  <c:v>231</c:v>
                </c:pt>
                <c:pt idx="7">
                  <c:v>233.5</c:v>
                </c:pt>
                <c:pt idx="8">
                  <c:v>759</c:v>
                </c:pt>
                <c:pt idx="9">
                  <c:v>857.5</c:v>
                </c:pt>
                <c:pt idx="10">
                  <c:v>867</c:v>
                </c:pt>
                <c:pt idx="11">
                  <c:v>874</c:v>
                </c:pt>
                <c:pt idx="12">
                  <c:v>888</c:v>
                </c:pt>
                <c:pt idx="13">
                  <c:v>942</c:v>
                </c:pt>
                <c:pt idx="14">
                  <c:v>1696</c:v>
                </c:pt>
                <c:pt idx="15">
                  <c:v>4196</c:v>
                </c:pt>
                <c:pt idx="16">
                  <c:v>4337</c:v>
                </c:pt>
                <c:pt idx="17">
                  <c:v>4339</c:v>
                </c:pt>
                <c:pt idx="18">
                  <c:v>5114</c:v>
                </c:pt>
                <c:pt idx="19">
                  <c:v>5121</c:v>
                </c:pt>
                <c:pt idx="20">
                  <c:v>5135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  <c:pt idx="2">
                  <c:v>189</c:v>
                </c:pt>
                <c:pt idx="3">
                  <c:v>191</c:v>
                </c:pt>
                <c:pt idx="4">
                  <c:v>196</c:v>
                </c:pt>
                <c:pt idx="5">
                  <c:v>224</c:v>
                </c:pt>
                <c:pt idx="6">
                  <c:v>231</c:v>
                </c:pt>
                <c:pt idx="7">
                  <c:v>233.5</c:v>
                </c:pt>
                <c:pt idx="8">
                  <c:v>759</c:v>
                </c:pt>
                <c:pt idx="9">
                  <c:v>857.5</c:v>
                </c:pt>
                <c:pt idx="10">
                  <c:v>867</c:v>
                </c:pt>
                <c:pt idx="11">
                  <c:v>874</c:v>
                </c:pt>
                <c:pt idx="12">
                  <c:v>888</c:v>
                </c:pt>
                <c:pt idx="13">
                  <c:v>942</c:v>
                </c:pt>
                <c:pt idx="14">
                  <c:v>1696</c:v>
                </c:pt>
                <c:pt idx="15">
                  <c:v>4196</c:v>
                </c:pt>
                <c:pt idx="16">
                  <c:v>4337</c:v>
                </c:pt>
                <c:pt idx="17">
                  <c:v>4339</c:v>
                </c:pt>
                <c:pt idx="18">
                  <c:v>5114</c:v>
                </c:pt>
                <c:pt idx="19">
                  <c:v>5121</c:v>
                </c:pt>
                <c:pt idx="20">
                  <c:v>5135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  <c:pt idx="2">
                  <c:v>189</c:v>
                </c:pt>
                <c:pt idx="3">
                  <c:v>191</c:v>
                </c:pt>
                <c:pt idx="4">
                  <c:v>196</c:v>
                </c:pt>
                <c:pt idx="5">
                  <c:v>224</c:v>
                </c:pt>
                <c:pt idx="6">
                  <c:v>231</c:v>
                </c:pt>
                <c:pt idx="7">
                  <c:v>233.5</c:v>
                </c:pt>
                <c:pt idx="8">
                  <c:v>759</c:v>
                </c:pt>
                <c:pt idx="9">
                  <c:v>857.5</c:v>
                </c:pt>
                <c:pt idx="10">
                  <c:v>867</c:v>
                </c:pt>
                <c:pt idx="11">
                  <c:v>874</c:v>
                </c:pt>
                <c:pt idx="12">
                  <c:v>888</c:v>
                </c:pt>
                <c:pt idx="13">
                  <c:v>942</c:v>
                </c:pt>
                <c:pt idx="14">
                  <c:v>1696</c:v>
                </c:pt>
                <c:pt idx="15">
                  <c:v>4196</c:v>
                </c:pt>
                <c:pt idx="16">
                  <c:v>4337</c:v>
                </c:pt>
                <c:pt idx="17">
                  <c:v>4339</c:v>
                </c:pt>
                <c:pt idx="18">
                  <c:v>5114</c:v>
                </c:pt>
                <c:pt idx="19">
                  <c:v>5121</c:v>
                </c:pt>
                <c:pt idx="20">
                  <c:v>5135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-1.4233463865172616E-4</c:v>
                </c:pt>
                <c:pt idx="1">
                  <c:v>2.3863981611625505E-5</c:v>
                </c:pt>
                <c:pt idx="2">
                  <c:v>9.9292586192685115E-5</c:v>
                </c:pt>
                <c:pt idx="3">
                  <c:v>1.0184948804289055E-4</c:v>
                </c:pt>
                <c:pt idx="4">
                  <c:v>1.0824174266840407E-4</c:v>
                </c:pt>
                <c:pt idx="5">
                  <c:v>1.4403836857127981E-4</c:v>
                </c:pt>
                <c:pt idx="6">
                  <c:v>1.5298752504699871E-4</c:v>
                </c:pt>
                <c:pt idx="7">
                  <c:v>1.5618365235975552E-4</c:v>
                </c:pt>
                <c:pt idx="8">
                  <c:v>8.2800961350122703E-4</c:v>
                </c:pt>
                <c:pt idx="9">
                  <c:v>9.539370296238435E-4</c:v>
                </c:pt>
                <c:pt idx="10">
                  <c:v>9.6608231341231915E-4</c:v>
                </c:pt>
                <c:pt idx="11">
                  <c:v>9.750314698880381E-4</c:v>
                </c:pt>
                <c:pt idx="12">
                  <c:v>9.92929782839476E-4</c:v>
                </c:pt>
                <c:pt idx="13">
                  <c:v>1.0619661327950221E-3</c:v>
                </c:pt>
                <c:pt idx="14">
                  <c:v>2.0259181303224618E-3</c:v>
                </c:pt>
                <c:pt idx="15">
                  <c:v>5.222045443079225E-3</c:v>
                </c:pt>
                <c:pt idx="16">
                  <c:v>5.4023070235187064E-3</c:v>
                </c:pt>
                <c:pt idx="17">
                  <c:v>5.4048639253689119E-3</c:v>
                </c:pt>
                <c:pt idx="18">
                  <c:v>6.3956633923235081E-3</c:v>
                </c:pt>
                <c:pt idx="19">
                  <c:v>6.404612548799227E-3</c:v>
                </c:pt>
                <c:pt idx="20">
                  <c:v>6.4225108617506649E-3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130</c:v>
                      </c:pt>
                      <c:pt idx="2">
                        <c:v>189</c:v>
                      </c:pt>
                      <c:pt idx="3">
                        <c:v>191</c:v>
                      </c:pt>
                      <c:pt idx="4">
                        <c:v>196</c:v>
                      </c:pt>
                      <c:pt idx="5">
                        <c:v>224</c:v>
                      </c:pt>
                      <c:pt idx="6">
                        <c:v>231</c:v>
                      </c:pt>
                      <c:pt idx="7">
                        <c:v>233.5</c:v>
                      </c:pt>
                      <c:pt idx="8">
                        <c:v>759</c:v>
                      </c:pt>
                      <c:pt idx="9">
                        <c:v>857.5</c:v>
                      </c:pt>
                      <c:pt idx="10">
                        <c:v>867</c:v>
                      </c:pt>
                      <c:pt idx="11">
                        <c:v>874</c:v>
                      </c:pt>
                      <c:pt idx="12">
                        <c:v>888</c:v>
                      </c:pt>
                      <c:pt idx="13">
                        <c:v>942</c:v>
                      </c:pt>
                      <c:pt idx="14">
                        <c:v>1696</c:v>
                      </c:pt>
                      <c:pt idx="15">
                        <c:v>4196</c:v>
                      </c:pt>
                      <c:pt idx="16">
                        <c:v>4337</c:v>
                      </c:pt>
                      <c:pt idx="17">
                        <c:v>4339</c:v>
                      </c:pt>
                      <c:pt idx="18">
                        <c:v>5114</c:v>
                      </c:pt>
                      <c:pt idx="19">
                        <c:v>5121</c:v>
                      </c:pt>
                      <c:pt idx="20">
                        <c:v>5135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V0454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  <c:pt idx="2">
                  <c:v>189</c:v>
                </c:pt>
                <c:pt idx="3">
                  <c:v>191</c:v>
                </c:pt>
                <c:pt idx="4">
                  <c:v>196</c:v>
                </c:pt>
                <c:pt idx="5">
                  <c:v>224</c:v>
                </c:pt>
                <c:pt idx="6">
                  <c:v>231</c:v>
                </c:pt>
                <c:pt idx="7">
                  <c:v>233.5</c:v>
                </c:pt>
                <c:pt idx="8">
                  <c:v>759</c:v>
                </c:pt>
                <c:pt idx="9">
                  <c:v>857.5</c:v>
                </c:pt>
                <c:pt idx="10">
                  <c:v>867</c:v>
                </c:pt>
                <c:pt idx="11">
                  <c:v>874</c:v>
                </c:pt>
                <c:pt idx="12">
                  <c:v>888</c:v>
                </c:pt>
                <c:pt idx="13">
                  <c:v>942</c:v>
                </c:pt>
                <c:pt idx="14">
                  <c:v>1696</c:v>
                </c:pt>
                <c:pt idx="15">
                  <c:v>4196</c:v>
                </c:pt>
                <c:pt idx="16">
                  <c:v>4337</c:v>
                </c:pt>
                <c:pt idx="17">
                  <c:v>4339</c:v>
                </c:pt>
                <c:pt idx="18">
                  <c:v>5114</c:v>
                </c:pt>
                <c:pt idx="19">
                  <c:v>5121</c:v>
                </c:pt>
                <c:pt idx="20">
                  <c:v>5135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  <c:pt idx="2">
                  <c:v>189</c:v>
                </c:pt>
                <c:pt idx="3">
                  <c:v>191</c:v>
                </c:pt>
                <c:pt idx="4">
                  <c:v>196</c:v>
                </c:pt>
                <c:pt idx="5">
                  <c:v>224</c:v>
                </c:pt>
                <c:pt idx="6">
                  <c:v>231</c:v>
                </c:pt>
                <c:pt idx="7">
                  <c:v>233.5</c:v>
                </c:pt>
                <c:pt idx="8">
                  <c:v>759</c:v>
                </c:pt>
                <c:pt idx="9">
                  <c:v>857.5</c:v>
                </c:pt>
                <c:pt idx="10">
                  <c:v>867</c:v>
                </c:pt>
                <c:pt idx="11">
                  <c:v>874</c:v>
                </c:pt>
                <c:pt idx="12">
                  <c:v>888</c:v>
                </c:pt>
                <c:pt idx="13">
                  <c:v>942</c:v>
                </c:pt>
                <c:pt idx="14">
                  <c:v>1696</c:v>
                </c:pt>
                <c:pt idx="15">
                  <c:v>4196</c:v>
                </c:pt>
                <c:pt idx="16">
                  <c:v>4337</c:v>
                </c:pt>
                <c:pt idx="17">
                  <c:v>4339</c:v>
                </c:pt>
                <c:pt idx="18">
                  <c:v>5114</c:v>
                </c:pt>
                <c:pt idx="19">
                  <c:v>5121</c:v>
                </c:pt>
                <c:pt idx="20">
                  <c:v>5135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  <c:pt idx="2">
                  <c:v>189</c:v>
                </c:pt>
                <c:pt idx="3">
                  <c:v>191</c:v>
                </c:pt>
                <c:pt idx="4">
                  <c:v>196</c:v>
                </c:pt>
                <c:pt idx="5">
                  <c:v>224</c:v>
                </c:pt>
                <c:pt idx="6">
                  <c:v>231</c:v>
                </c:pt>
                <c:pt idx="7">
                  <c:v>233.5</c:v>
                </c:pt>
                <c:pt idx="8">
                  <c:v>759</c:v>
                </c:pt>
                <c:pt idx="9">
                  <c:v>857.5</c:v>
                </c:pt>
                <c:pt idx="10">
                  <c:v>867</c:v>
                </c:pt>
                <c:pt idx="11">
                  <c:v>874</c:v>
                </c:pt>
                <c:pt idx="12">
                  <c:v>888</c:v>
                </c:pt>
                <c:pt idx="13">
                  <c:v>942</c:v>
                </c:pt>
                <c:pt idx="14">
                  <c:v>1696</c:v>
                </c:pt>
                <c:pt idx="15">
                  <c:v>4196</c:v>
                </c:pt>
                <c:pt idx="16">
                  <c:v>4337</c:v>
                </c:pt>
                <c:pt idx="17">
                  <c:v>4339</c:v>
                </c:pt>
                <c:pt idx="18">
                  <c:v>5114</c:v>
                </c:pt>
                <c:pt idx="19">
                  <c:v>5121</c:v>
                </c:pt>
                <c:pt idx="20">
                  <c:v>5135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-1.750000192259904E-3</c:v>
                </c:pt>
                <c:pt idx="2">
                  <c:v>-4.449999105418101E-4</c:v>
                </c:pt>
                <c:pt idx="3">
                  <c:v>-4.6549999242415652E-3</c:v>
                </c:pt>
                <c:pt idx="4">
                  <c:v>-4.1800000035436824E-3</c:v>
                </c:pt>
                <c:pt idx="5">
                  <c:v>3.4799998902599327E-3</c:v>
                </c:pt>
                <c:pt idx="6">
                  <c:v>7.8450000146403909E-3</c:v>
                </c:pt>
                <c:pt idx="7">
                  <c:v>9.93250008468749E-3</c:v>
                </c:pt>
                <c:pt idx="8">
                  <c:v>-3.0949998472351581E-3</c:v>
                </c:pt>
                <c:pt idx="9">
                  <c:v>5.3125001504668035E-3</c:v>
                </c:pt>
                <c:pt idx="10">
                  <c:v>-1.4350000419653952E-3</c:v>
                </c:pt>
                <c:pt idx="11">
                  <c:v>1.3000017497688532E-4</c:v>
                </c:pt>
                <c:pt idx="12">
                  <c:v>-6.7400000989437103E-3</c:v>
                </c:pt>
                <c:pt idx="13">
                  <c:v>4.2900001717498526E-3</c:v>
                </c:pt>
                <c:pt idx="14">
                  <c:v>-8.7999999959720299E-4</c:v>
                </c:pt>
                <c:pt idx="15">
                  <c:v>4.1200000705430284E-3</c:v>
                </c:pt>
                <c:pt idx="16">
                  <c:v>3.1149998685577884E-3</c:v>
                </c:pt>
                <c:pt idx="17">
                  <c:v>2.9050000521237962E-3</c:v>
                </c:pt>
                <c:pt idx="18">
                  <c:v>-3.6999983421992511E-4</c:v>
                </c:pt>
                <c:pt idx="19">
                  <c:v>1.9094999785011169E-2</c:v>
                </c:pt>
                <c:pt idx="20">
                  <c:v>7.0249999625957571E-3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  <c:pt idx="2">
                  <c:v>189</c:v>
                </c:pt>
                <c:pt idx="3">
                  <c:v>191</c:v>
                </c:pt>
                <c:pt idx="4">
                  <c:v>196</c:v>
                </c:pt>
                <c:pt idx="5">
                  <c:v>224</c:v>
                </c:pt>
                <c:pt idx="6">
                  <c:v>231</c:v>
                </c:pt>
                <c:pt idx="7">
                  <c:v>233.5</c:v>
                </c:pt>
                <c:pt idx="8">
                  <c:v>759</c:v>
                </c:pt>
                <c:pt idx="9">
                  <c:v>857.5</c:v>
                </c:pt>
                <c:pt idx="10">
                  <c:v>867</c:v>
                </c:pt>
                <c:pt idx="11">
                  <c:v>874</c:v>
                </c:pt>
                <c:pt idx="12">
                  <c:v>888</c:v>
                </c:pt>
                <c:pt idx="13">
                  <c:v>942</c:v>
                </c:pt>
                <c:pt idx="14">
                  <c:v>1696</c:v>
                </c:pt>
                <c:pt idx="15">
                  <c:v>4196</c:v>
                </c:pt>
                <c:pt idx="16">
                  <c:v>4337</c:v>
                </c:pt>
                <c:pt idx="17">
                  <c:v>4339</c:v>
                </c:pt>
                <c:pt idx="18">
                  <c:v>5114</c:v>
                </c:pt>
                <c:pt idx="19">
                  <c:v>5121</c:v>
                </c:pt>
                <c:pt idx="20">
                  <c:v>5135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  <c:pt idx="2">
                  <c:v>189</c:v>
                </c:pt>
                <c:pt idx="3">
                  <c:v>191</c:v>
                </c:pt>
                <c:pt idx="4">
                  <c:v>196</c:v>
                </c:pt>
                <c:pt idx="5">
                  <c:v>224</c:v>
                </c:pt>
                <c:pt idx="6">
                  <c:v>231</c:v>
                </c:pt>
                <c:pt idx="7">
                  <c:v>233.5</c:v>
                </c:pt>
                <c:pt idx="8">
                  <c:v>759</c:v>
                </c:pt>
                <c:pt idx="9">
                  <c:v>857.5</c:v>
                </c:pt>
                <c:pt idx="10">
                  <c:v>867</c:v>
                </c:pt>
                <c:pt idx="11">
                  <c:v>874</c:v>
                </c:pt>
                <c:pt idx="12">
                  <c:v>888</c:v>
                </c:pt>
                <c:pt idx="13">
                  <c:v>942</c:v>
                </c:pt>
                <c:pt idx="14">
                  <c:v>1696</c:v>
                </c:pt>
                <c:pt idx="15">
                  <c:v>4196</c:v>
                </c:pt>
                <c:pt idx="16">
                  <c:v>4337</c:v>
                </c:pt>
                <c:pt idx="17">
                  <c:v>4339</c:v>
                </c:pt>
                <c:pt idx="18">
                  <c:v>5114</c:v>
                </c:pt>
                <c:pt idx="19">
                  <c:v>5121</c:v>
                </c:pt>
                <c:pt idx="20">
                  <c:v>5135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  <c:pt idx="2">
                  <c:v>189</c:v>
                </c:pt>
                <c:pt idx="3">
                  <c:v>191</c:v>
                </c:pt>
                <c:pt idx="4">
                  <c:v>196</c:v>
                </c:pt>
                <c:pt idx="5">
                  <c:v>224</c:v>
                </c:pt>
                <c:pt idx="6">
                  <c:v>231</c:v>
                </c:pt>
                <c:pt idx="7">
                  <c:v>233.5</c:v>
                </c:pt>
                <c:pt idx="8">
                  <c:v>759</c:v>
                </c:pt>
                <c:pt idx="9">
                  <c:v>857.5</c:v>
                </c:pt>
                <c:pt idx="10">
                  <c:v>867</c:v>
                </c:pt>
                <c:pt idx="11">
                  <c:v>874</c:v>
                </c:pt>
                <c:pt idx="12">
                  <c:v>888</c:v>
                </c:pt>
                <c:pt idx="13">
                  <c:v>942</c:v>
                </c:pt>
                <c:pt idx="14">
                  <c:v>1696</c:v>
                </c:pt>
                <c:pt idx="15">
                  <c:v>4196</c:v>
                </c:pt>
                <c:pt idx="16">
                  <c:v>4337</c:v>
                </c:pt>
                <c:pt idx="17">
                  <c:v>4339</c:v>
                </c:pt>
                <c:pt idx="18">
                  <c:v>5114</c:v>
                </c:pt>
                <c:pt idx="19">
                  <c:v>5121</c:v>
                </c:pt>
                <c:pt idx="20">
                  <c:v>5135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3.3E-3</c:v>
                  </c:pt>
                  <c:pt idx="3">
                    <c:v>3.8999999999999998E-3</c:v>
                  </c:pt>
                  <c:pt idx="4">
                    <c:v>7.7999999999999996E-3</c:v>
                  </c:pt>
                  <c:pt idx="5">
                    <c:v>3.0999999999999999E-3</c:v>
                  </c:pt>
                  <c:pt idx="6">
                    <c:v>2.8999999999999998E-3</c:v>
                  </c:pt>
                  <c:pt idx="7">
                    <c:v>4.7000000000000002E-3</c:v>
                  </c:pt>
                  <c:pt idx="8">
                    <c:v>2.5000000000000001E-3</c:v>
                  </c:pt>
                  <c:pt idx="9">
                    <c:v>7.7999999999999996E-3</c:v>
                  </c:pt>
                  <c:pt idx="10">
                    <c:v>2E-3</c:v>
                  </c:pt>
                  <c:pt idx="11">
                    <c:v>5.1999999999999998E-3</c:v>
                  </c:pt>
                  <c:pt idx="12">
                    <c:v>1.9E-3</c:v>
                  </c:pt>
                  <c:pt idx="13">
                    <c:v>4.0000000000000001E-3</c:v>
                  </c:pt>
                  <c:pt idx="14">
                    <c:v>8.9999999999999998E-4</c:v>
                  </c:pt>
                  <c:pt idx="15">
                    <c:v>1.8E-3</c:v>
                  </c:pt>
                  <c:pt idx="16">
                    <c:v>3.8999999999999998E-3</c:v>
                  </c:pt>
                  <c:pt idx="17">
                    <c:v>4.5999999999999999E-3</c:v>
                  </c:pt>
                  <c:pt idx="18">
                    <c:v>4.7000000000000002E-3</c:v>
                  </c:pt>
                  <c:pt idx="19">
                    <c:v>1.4800000000000001E-2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  <c:pt idx="2">
                  <c:v>189</c:v>
                </c:pt>
                <c:pt idx="3">
                  <c:v>191</c:v>
                </c:pt>
                <c:pt idx="4">
                  <c:v>196</c:v>
                </c:pt>
                <c:pt idx="5">
                  <c:v>224</c:v>
                </c:pt>
                <c:pt idx="6">
                  <c:v>231</c:v>
                </c:pt>
                <c:pt idx="7">
                  <c:v>233.5</c:v>
                </c:pt>
                <c:pt idx="8">
                  <c:v>759</c:v>
                </c:pt>
                <c:pt idx="9">
                  <c:v>857.5</c:v>
                </c:pt>
                <c:pt idx="10">
                  <c:v>867</c:v>
                </c:pt>
                <c:pt idx="11">
                  <c:v>874</c:v>
                </c:pt>
                <c:pt idx="12">
                  <c:v>888</c:v>
                </c:pt>
                <c:pt idx="13">
                  <c:v>942</c:v>
                </c:pt>
                <c:pt idx="14">
                  <c:v>1696</c:v>
                </c:pt>
                <c:pt idx="15">
                  <c:v>4196</c:v>
                </c:pt>
                <c:pt idx="16">
                  <c:v>4337</c:v>
                </c:pt>
                <c:pt idx="17">
                  <c:v>4339</c:v>
                </c:pt>
                <c:pt idx="18">
                  <c:v>5114</c:v>
                </c:pt>
                <c:pt idx="19">
                  <c:v>5121</c:v>
                </c:pt>
                <c:pt idx="20">
                  <c:v>5135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  <c:pt idx="2">
                  <c:v>189</c:v>
                </c:pt>
                <c:pt idx="3">
                  <c:v>191</c:v>
                </c:pt>
                <c:pt idx="4">
                  <c:v>196</c:v>
                </c:pt>
                <c:pt idx="5">
                  <c:v>224</c:v>
                </c:pt>
                <c:pt idx="6">
                  <c:v>231</c:v>
                </c:pt>
                <c:pt idx="7">
                  <c:v>233.5</c:v>
                </c:pt>
                <c:pt idx="8">
                  <c:v>759</c:v>
                </c:pt>
                <c:pt idx="9">
                  <c:v>857.5</c:v>
                </c:pt>
                <c:pt idx="10">
                  <c:v>867</c:v>
                </c:pt>
                <c:pt idx="11">
                  <c:v>874</c:v>
                </c:pt>
                <c:pt idx="12">
                  <c:v>888</c:v>
                </c:pt>
                <c:pt idx="13">
                  <c:v>942</c:v>
                </c:pt>
                <c:pt idx="14">
                  <c:v>1696</c:v>
                </c:pt>
                <c:pt idx="15">
                  <c:v>4196</c:v>
                </c:pt>
                <c:pt idx="16">
                  <c:v>4337</c:v>
                </c:pt>
                <c:pt idx="17">
                  <c:v>4339</c:v>
                </c:pt>
                <c:pt idx="18">
                  <c:v>5114</c:v>
                </c:pt>
                <c:pt idx="19">
                  <c:v>5121</c:v>
                </c:pt>
                <c:pt idx="20">
                  <c:v>5135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-1.4233463865172616E-4</c:v>
                </c:pt>
                <c:pt idx="1">
                  <c:v>2.3863981611625505E-5</c:v>
                </c:pt>
                <c:pt idx="2">
                  <c:v>9.9292586192685115E-5</c:v>
                </c:pt>
                <c:pt idx="3">
                  <c:v>1.0184948804289055E-4</c:v>
                </c:pt>
                <c:pt idx="4">
                  <c:v>1.0824174266840407E-4</c:v>
                </c:pt>
                <c:pt idx="5">
                  <c:v>1.4403836857127981E-4</c:v>
                </c:pt>
                <c:pt idx="6">
                  <c:v>1.5298752504699871E-4</c:v>
                </c:pt>
                <c:pt idx="7">
                  <c:v>1.5618365235975552E-4</c:v>
                </c:pt>
                <c:pt idx="8">
                  <c:v>8.2800961350122703E-4</c:v>
                </c:pt>
                <c:pt idx="9">
                  <c:v>9.539370296238435E-4</c:v>
                </c:pt>
                <c:pt idx="10">
                  <c:v>9.6608231341231915E-4</c:v>
                </c:pt>
                <c:pt idx="11">
                  <c:v>9.750314698880381E-4</c:v>
                </c:pt>
                <c:pt idx="12">
                  <c:v>9.92929782839476E-4</c:v>
                </c:pt>
                <c:pt idx="13">
                  <c:v>1.0619661327950221E-3</c:v>
                </c:pt>
                <c:pt idx="14">
                  <c:v>2.0259181303224618E-3</c:v>
                </c:pt>
                <c:pt idx="15">
                  <c:v>5.222045443079225E-3</c:v>
                </c:pt>
                <c:pt idx="16">
                  <c:v>5.4023070235187064E-3</c:v>
                </c:pt>
                <c:pt idx="17">
                  <c:v>5.4048639253689119E-3</c:v>
                </c:pt>
                <c:pt idx="18">
                  <c:v>6.3956633923235081E-3</c:v>
                </c:pt>
                <c:pt idx="19">
                  <c:v>6.404612548799227E-3</c:v>
                </c:pt>
                <c:pt idx="20">
                  <c:v>6.4225108617506649E-3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  <c:pt idx="2">
                  <c:v>189</c:v>
                </c:pt>
                <c:pt idx="3">
                  <c:v>191</c:v>
                </c:pt>
                <c:pt idx="4">
                  <c:v>196</c:v>
                </c:pt>
                <c:pt idx="5">
                  <c:v>224</c:v>
                </c:pt>
                <c:pt idx="6">
                  <c:v>231</c:v>
                </c:pt>
                <c:pt idx="7">
                  <c:v>233.5</c:v>
                </c:pt>
                <c:pt idx="8">
                  <c:v>759</c:v>
                </c:pt>
                <c:pt idx="9">
                  <c:v>857.5</c:v>
                </c:pt>
                <c:pt idx="10">
                  <c:v>867</c:v>
                </c:pt>
                <c:pt idx="11">
                  <c:v>874</c:v>
                </c:pt>
                <c:pt idx="12">
                  <c:v>888</c:v>
                </c:pt>
                <c:pt idx="13">
                  <c:v>942</c:v>
                </c:pt>
                <c:pt idx="14">
                  <c:v>1696</c:v>
                </c:pt>
                <c:pt idx="15">
                  <c:v>4196</c:v>
                </c:pt>
                <c:pt idx="16">
                  <c:v>4337</c:v>
                </c:pt>
                <c:pt idx="17">
                  <c:v>4339</c:v>
                </c:pt>
                <c:pt idx="18">
                  <c:v>5114</c:v>
                </c:pt>
                <c:pt idx="19">
                  <c:v>5121</c:v>
                </c:pt>
                <c:pt idx="20">
                  <c:v>5135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C18" sqref="C18:D1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45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51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53807.11</v>
      </c>
      <c r="D7" s="13" t="s">
        <v>50</v>
      </c>
    </row>
    <row r="8" spans="1:15" ht="12.95" customHeight="1" x14ac:dyDescent="0.2">
      <c r="A8" s="20" t="s">
        <v>3</v>
      </c>
      <c r="C8" s="28">
        <v>0.42480499999999999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-1.4233463865172616E-4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1.2784509251027052E-6</v>
      </c>
      <c r="D12" s="21"/>
      <c r="E12" s="31" t="s">
        <v>44</v>
      </c>
      <c r="F12" s="32" t="s">
        <v>49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60600.770415393519</v>
      </c>
    </row>
    <row r="15" spans="1:15" ht="12.95" customHeight="1" x14ac:dyDescent="0.2">
      <c r="A15" s="17" t="s">
        <v>17</v>
      </c>
      <c r="C15" s="18">
        <f ca="1">(C7+C11)+(C8+C12)*INT(MAX(F21:F3533))</f>
        <v>55988.490097510861</v>
      </c>
      <c r="E15" s="33" t="s">
        <v>33</v>
      </c>
      <c r="F15" s="35">
        <f ca="1">ROUND(2*(F14-$C$7)/$C$8,0)/2+F13</f>
        <v>15993.5</v>
      </c>
    </row>
    <row r="16" spans="1:15" ht="12.95" customHeight="1" x14ac:dyDescent="0.2">
      <c r="A16" s="17" t="s">
        <v>4</v>
      </c>
      <c r="C16" s="18">
        <f ca="1">+C8+C12</f>
        <v>0.42480627845092511</v>
      </c>
      <c r="E16" s="33" t="s">
        <v>34</v>
      </c>
      <c r="F16" s="35">
        <f ca="1">ROUND(2*(F14-$C$15)/$C$16,0)/2+F13</f>
        <v>10858.5</v>
      </c>
    </row>
    <row r="17" spans="1:21" ht="12.95" customHeight="1" thickBot="1" x14ac:dyDescent="0.25">
      <c r="A17" s="16" t="s">
        <v>27</v>
      </c>
      <c r="C17" s="20">
        <f>COUNT(C21:C2191)</f>
        <v>21</v>
      </c>
      <c r="E17" s="33" t="s">
        <v>42</v>
      </c>
      <c r="F17" s="36">
        <f ca="1">+$C$15+$C$16*$F$16-15018.5-$C$5/24</f>
        <v>45583.144905403569</v>
      </c>
    </row>
    <row r="18" spans="1:21" ht="12.95" customHeight="1" thickTop="1" thickBot="1" x14ac:dyDescent="0.25">
      <c r="A18" s="17" t="s">
        <v>5</v>
      </c>
      <c r="C18" s="24">
        <f ca="1">+C15</f>
        <v>55988.490097510861</v>
      </c>
      <c r="D18" s="25">
        <f ca="1">+C16</f>
        <v>0.42480627845092511</v>
      </c>
      <c r="E18" s="38" t="s">
        <v>43</v>
      </c>
      <c r="F18" s="37">
        <f ca="1">+($C$15+$C$16*$F$16)-($C$16/2)-15018.5-$C$5/24</f>
        <v>45582.932502264346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52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22" t="str">
        <f>$D$7</f>
        <v>VSX</v>
      </c>
      <c r="B21" s="21"/>
      <c r="C21" s="22">
        <f>$C$7</f>
        <v>53807.11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-1.4233463865172616E-4</v>
      </c>
      <c r="Q21" s="26">
        <f>+C21-15018.5</f>
        <v>38788.61</v>
      </c>
    </row>
    <row r="22" spans="1:21" ht="12.95" customHeight="1" x14ac:dyDescent="0.2">
      <c r="A22" s="39" t="s">
        <v>46</v>
      </c>
      <c r="B22" s="40" t="s">
        <v>47</v>
      </c>
      <c r="C22" s="41">
        <v>53862.332899999805</v>
      </c>
      <c r="D22" s="42">
        <v>4.1000000000000003E-3</v>
      </c>
      <c r="E22" s="20">
        <f t="shared" ref="E22:E41" si="0">+(C22-C$7)/C$8</f>
        <v>129.9958804623397</v>
      </c>
      <c r="F22" s="20">
        <f t="shared" ref="F22:F41" si="1">ROUND(2*E22,0)/2</f>
        <v>130</v>
      </c>
      <c r="G22" s="20">
        <f t="shared" ref="G22:G41" si="2">+C22-(C$7+F22*C$8)</f>
        <v>-1.750000192259904E-3</v>
      </c>
      <c r="J22" s="20">
        <f>+G22</f>
        <v>-1.750000192259904E-3</v>
      </c>
      <c r="O22" s="20">
        <f t="shared" ref="O22:O41" ca="1" si="3">+C$11+C$12*$F22</f>
        <v>2.3863981611625505E-5</v>
      </c>
      <c r="Q22" s="26">
        <f t="shared" ref="Q22:Q41" si="4">+C22-15018.5</f>
        <v>38843.832899999805</v>
      </c>
    </row>
    <row r="23" spans="1:21" ht="12.95" customHeight="1" x14ac:dyDescent="0.2">
      <c r="A23" s="39" t="s">
        <v>46</v>
      </c>
      <c r="B23" s="40" t="s">
        <v>47</v>
      </c>
      <c r="C23" s="41">
        <v>53887.397700000089</v>
      </c>
      <c r="D23" s="42">
        <v>3.3E-3</v>
      </c>
      <c r="E23" s="20">
        <f t="shared" si="0"/>
        <v>188.99895246074806</v>
      </c>
      <c r="F23" s="20">
        <f t="shared" si="1"/>
        <v>189</v>
      </c>
      <c r="G23" s="20">
        <f t="shared" si="2"/>
        <v>-4.449999105418101E-4</v>
      </c>
      <c r="J23" s="20">
        <f>+G23</f>
        <v>-4.449999105418101E-4</v>
      </c>
      <c r="O23" s="20">
        <f t="shared" ca="1" si="3"/>
        <v>9.9292586192685115E-5</v>
      </c>
      <c r="Q23" s="26">
        <f t="shared" si="4"/>
        <v>38868.897700000089</v>
      </c>
    </row>
    <row r="24" spans="1:21" ht="12.95" customHeight="1" x14ac:dyDescent="0.2">
      <c r="A24" s="39" t="s">
        <v>46</v>
      </c>
      <c r="B24" s="40" t="s">
        <v>47</v>
      </c>
      <c r="C24" s="41">
        <v>53888.24310000008</v>
      </c>
      <c r="D24" s="42">
        <v>3.8999999999999998E-3</v>
      </c>
      <c r="E24" s="20">
        <f t="shared" si="0"/>
        <v>190.98904203123584</v>
      </c>
      <c r="F24" s="20">
        <f t="shared" si="1"/>
        <v>191</v>
      </c>
      <c r="G24" s="20">
        <f t="shared" si="2"/>
        <v>-4.6549999242415652E-3</v>
      </c>
      <c r="J24" s="20">
        <f>+G24</f>
        <v>-4.6549999242415652E-3</v>
      </c>
      <c r="O24" s="20">
        <f t="shared" ca="1" si="3"/>
        <v>1.0184948804289055E-4</v>
      </c>
      <c r="Q24" s="26">
        <f t="shared" si="4"/>
        <v>38869.74310000008</v>
      </c>
    </row>
    <row r="25" spans="1:21" ht="12.95" customHeight="1" x14ac:dyDescent="0.2">
      <c r="A25" s="39" t="s">
        <v>46</v>
      </c>
      <c r="B25" s="40" t="s">
        <v>47</v>
      </c>
      <c r="C25" s="41">
        <v>53890.367599999998</v>
      </c>
      <c r="D25" s="42">
        <v>7.7999999999999996E-3</v>
      </c>
      <c r="E25" s="20">
        <f t="shared" si="0"/>
        <v>195.99016019113989</v>
      </c>
      <c r="F25" s="20">
        <f t="shared" si="1"/>
        <v>196</v>
      </c>
      <c r="G25" s="20">
        <f t="shared" si="2"/>
        <v>-4.1800000035436824E-3</v>
      </c>
      <c r="J25" s="20">
        <f>+G25</f>
        <v>-4.1800000035436824E-3</v>
      </c>
      <c r="O25" s="20">
        <f t="shared" ca="1" si="3"/>
        <v>1.0824174266840407E-4</v>
      </c>
      <c r="Q25" s="26">
        <f t="shared" si="4"/>
        <v>38871.867599999998</v>
      </c>
    </row>
    <row r="26" spans="1:21" ht="12.95" customHeight="1" x14ac:dyDescent="0.2">
      <c r="A26" s="39" t="s">
        <v>46</v>
      </c>
      <c r="B26" s="40" t="s">
        <v>47</v>
      </c>
      <c r="C26" s="41">
        <v>53902.269799999893</v>
      </c>
      <c r="D26" s="42">
        <v>3.0999999999999999E-3</v>
      </c>
      <c r="E26" s="20">
        <f t="shared" si="0"/>
        <v>224.00819199371978</v>
      </c>
      <c r="F26" s="20">
        <f t="shared" si="1"/>
        <v>224</v>
      </c>
      <c r="G26" s="20">
        <f t="shared" si="2"/>
        <v>3.4799998902599327E-3</v>
      </c>
      <c r="J26" s="20">
        <f>+G26</f>
        <v>3.4799998902599327E-3</v>
      </c>
      <c r="O26" s="20">
        <f t="shared" ca="1" si="3"/>
        <v>1.4403836857127981E-4</v>
      </c>
      <c r="Q26" s="26">
        <f t="shared" si="4"/>
        <v>38883.769799999893</v>
      </c>
    </row>
    <row r="27" spans="1:21" ht="12.95" customHeight="1" x14ac:dyDescent="0.2">
      <c r="A27" s="39" t="s">
        <v>46</v>
      </c>
      <c r="B27" s="40" t="s">
        <v>47</v>
      </c>
      <c r="C27" s="41">
        <v>53905.247800000012</v>
      </c>
      <c r="D27" s="42">
        <v>2.8999999999999998E-3</v>
      </c>
      <c r="E27" s="20">
        <f t="shared" si="0"/>
        <v>231.01846729678638</v>
      </c>
      <c r="F27" s="20">
        <f t="shared" si="1"/>
        <v>231</v>
      </c>
      <c r="G27" s="20">
        <f t="shared" si="2"/>
        <v>7.8450000146403909E-3</v>
      </c>
      <c r="J27" s="20">
        <f>+G27</f>
        <v>7.8450000146403909E-3</v>
      </c>
      <c r="O27" s="20">
        <f t="shared" ca="1" si="3"/>
        <v>1.5298752504699871E-4</v>
      </c>
      <c r="Q27" s="26">
        <f t="shared" si="4"/>
        <v>38886.747800000012</v>
      </c>
    </row>
    <row r="28" spans="1:21" ht="12.95" customHeight="1" x14ac:dyDescent="0.2">
      <c r="A28" s="39" t="s">
        <v>46</v>
      </c>
      <c r="B28" s="40" t="s">
        <v>48</v>
      </c>
      <c r="C28" s="41">
        <v>53906.311900000088</v>
      </c>
      <c r="D28" s="42">
        <v>4.7000000000000002E-3</v>
      </c>
      <c r="E28" s="20">
        <f t="shared" si="0"/>
        <v>233.52338131633888</v>
      </c>
      <c r="F28" s="20">
        <f t="shared" si="1"/>
        <v>233.5</v>
      </c>
      <c r="G28" s="20">
        <f t="shared" si="2"/>
        <v>9.93250008468749E-3</v>
      </c>
      <c r="J28" s="20">
        <f>+G28</f>
        <v>9.93250008468749E-3</v>
      </c>
      <c r="O28" s="20">
        <f t="shared" ca="1" si="3"/>
        <v>1.5618365235975552E-4</v>
      </c>
      <c r="Q28" s="26">
        <f t="shared" si="4"/>
        <v>38887.811900000088</v>
      </c>
    </row>
    <row r="29" spans="1:21" ht="12.95" customHeight="1" x14ac:dyDescent="0.2">
      <c r="A29" s="39" t="s">
        <v>46</v>
      </c>
      <c r="B29" s="40" t="s">
        <v>47</v>
      </c>
      <c r="C29" s="41">
        <v>54129.533900000155</v>
      </c>
      <c r="D29" s="42">
        <v>2.5000000000000001E-3</v>
      </c>
      <c r="E29" s="20">
        <f t="shared" si="0"/>
        <v>758.99271430457361</v>
      </c>
      <c r="F29" s="20">
        <f t="shared" si="1"/>
        <v>759</v>
      </c>
      <c r="G29" s="20">
        <f t="shared" si="2"/>
        <v>-3.0949998472351581E-3</v>
      </c>
      <c r="J29" s="20">
        <f>+G29</f>
        <v>-3.0949998472351581E-3</v>
      </c>
      <c r="O29" s="20">
        <f t="shared" ca="1" si="3"/>
        <v>8.2800961350122703E-4</v>
      </c>
      <c r="Q29" s="26">
        <f t="shared" si="4"/>
        <v>39111.033900000155</v>
      </c>
    </row>
    <row r="30" spans="1:21" ht="12.95" customHeight="1" x14ac:dyDescent="0.2">
      <c r="A30" s="39" t="s">
        <v>46</v>
      </c>
      <c r="B30" s="40" t="s">
        <v>48</v>
      </c>
      <c r="C30" s="41">
        <v>54171.385600000154</v>
      </c>
      <c r="D30" s="42">
        <v>7.7999999999999996E-3</v>
      </c>
      <c r="E30" s="20">
        <f t="shared" si="0"/>
        <v>857.5125057382885</v>
      </c>
      <c r="F30" s="20">
        <f t="shared" si="1"/>
        <v>857.5</v>
      </c>
      <c r="G30" s="20">
        <f t="shared" si="2"/>
        <v>5.3125001504668035E-3</v>
      </c>
      <c r="J30" s="20">
        <f>+G30</f>
        <v>5.3125001504668035E-3</v>
      </c>
      <c r="O30" s="20">
        <f t="shared" ca="1" si="3"/>
        <v>9.539370296238435E-4</v>
      </c>
      <c r="Q30" s="26">
        <f t="shared" si="4"/>
        <v>39152.885600000154</v>
      </c>
    </row>
    <row r="31" spans="1:21" ht="12.95" customHeight="1" x14ac:dyDescent="0.2">
      <c r="A31" s="39" t="s">
        <v>46</v>
      </c>
      <c r="B31" s="40" t="s">
        <v>47</v>
      </c>
      <c r="C31" s="41">
        <v>54175.414499999955</v>
      </c>
      <c r="D31" s="42">
        <v>2E-3</v>
      </c>
      <c r="E31" s="20">
        <f t="shared" si="0"/>
        <v>866.99662197938994</v>
      </c>
      <c r="F31" s="20">
        <f t="shared" si="1"/>
        <v>867</v>
      </c>
      <c r="G31" s="20">
        <f t="shared" si="2"/>
        <v>-1.4350000419653952E-3</v>
      </c>
      <c r="J31" s="20">
        <f>+G31</f>
        <v>-1.4350000419653952E-3</v>
      </c>
      <c r="O31" s="20">
        <f t="shared" ca="1" si="3"/>
        <v>9.6608231341231915E-4</v>
      </c>
      <c r="Q31" s="26">
        <f t="shared" si="4"/>
        <v>39156.914499999955</v>
      </c>
    </row>
    <row r="32" spans="1:21" ht="12.95" customHeight="1" x14ac:dyDescent="0.2">
      <c r="A32" s="39" t="s">
        <v>46</v>
      </c>
      <c r="B32" s="40" t="s">
        <v>47</v>
      </c>
      <c r="C32" s="41">
        <v>54178.389700000174</v>
      </c>
      <c r="D32" s="42">
        <v>5.1999999999999998E-3</v>
      </c>
      <c r="E32" s="20">
        <f t="shared" si="0"/>
        <v>874.00030602317247</v>
      </c>
      <c r="F32" s="20">
        <f t="shared" si="1"/>
        <v>874</v>
      </c>
      <c r="G32" s="20">
        <f t="shared" si="2"/>
        <v>1.3000017497688532E-4</v>
      </c>
      <c r="J32" s="20">
        <f>+G32</f>
        <v>1.3000017497688532E-4</v>
      </c>
      <c r="O32" s="20">
        <f t="shared" ca="1" si="3"/>
        <v>9.750314698880381E-4</v>
      </c>
      <c r="Q32" s="26">
        <f t="shared" si="4"/>
        <v>39159.889700000174</v>
      </c>
    </row>
    <row r="33" spans="1:17" ht="12.95" customHeight="1" x14ac:dyDescent="0.2">
      <c r="A33" s="39" t="s">
        <v>46</v>
      </c>
      <c r="B33" s="40" t="s">
        <v>47</v>
      </c>
      <c r="C33" s="41">
        <v>54184.330099999905</v>
      </c>
      <c r="D33" s="42">
        <v>1.9E-3</v>
      </c>
      <c r="E33" s="20">
        <f t="shared" si="0"/>
        <v>887.98413389650329</v>
      </c>
      <c r="F33" s="20">
        <f t="shared" si="1"/>
        <v>888</v>
      </c>
      <c r="G33" s="20">
        <f t="shared" si="2"/>
        <v>-6.7400000989437103E-3</v>
      </c>
      <c r="J33" s="20">
        <f>+G33</f>
        <v>-6.7400000989437103E-3</v>
      </c>
      <c r="O33" s="20">
        <f t="shared" ca="1" si="3"/>
        <v>9.92929782839476E-4</v>
      </c>
      <c r="Q33" s="26">
        <f t="shared" si="4"/>
        <v>39165.830099999905</v>
      </c>
    </row>
    <row r="34" spans="1:17" ht="12.95" customHeight="1" x14ac:dyDescent="0.2">
      <c r="A34" s="39" t="s">
        <v>46</v>
      </c>
      <c r="B34" s="40" t="s">
        <v>47</v>
      </c>
      <c r="C34" s="41">
        <v>54207.280600000173</v>
      </c>
      <c r="D34" s="42">
        <v>4.0000000000000001E-3</v>
      </c>
      <c r="E34" s="20">
        <f t="shared" si="0"/>
        <v>942.0100987515973</v>
      </c>
      <c r="F34" s="20">
        <f t="shared" si="1"/>
        <v>942</v>
      </c>
      <c r="G34" s="20">
        <f t="shared" si="2"/>
        <v>4.2900001717498526E-3</v>
      </c>
      <c r="J34" s="20">
        <f>+G34</f>
        <v>4.2900001717498526E-3</v>
      </c>
      <c r="O34" s="20">
        <f t="shared" ca="1" si="3"/>
        <v>1.0619661327950221E-3</v>
      </c>
      <c r="Q34" s="26">
        <f t="shared" si="4"/>
        <v>39188.780600000173</v>
      </c>
    </row>
    <row r="35" spans="1:17" ht="12.95" customHeight="1" x14ac:dyDescent="0.2">
      <c r="A35" s="39" t="s">
        <v>46</v>
      </c>
      <c r="B35" s="40" t="s">
        <v>47</v>
      </c>
      <c r="C35" s="41">
        <v>54527.578399999999</v>
      </c>
      <c r="D35" s="42">
        <v>8.9999999999999998E-4</v>
      </c>
      <c r="E35" s="20">
        <f t="shared" si="0"/>
        <v>1695.9979284612891</v>
      </c>
      <c r="F35" s="20">
        <f t="shared" si="1"/>
        <v>1696</v>
      </c>
      <c r="G35" s="20">
        <f t="shared" si="2"/>
        <v>-8.7999999959720299E-4</v>
      </c>
      <c r="J35" s="20">
        <f>+G35</f>
        <v>-8.7999999959720299E-4</v>
      </c>
      <c r="O35" s="20">
        <f t="shared" ca="1" si="3"/>
        <v>2.0259181303224618E-3</v>
      </c>
      <c r="Q35" s="26">
        <f t="shared" si="4"/>
        <v>39509.078399999999</v>
      </c>
    </row>
    <row r="36" spans="1:17" ht="12.95" customHeight="1" x14ac:dyDescent="0.2">
      <c r="A36" s="39" t="s">
        <v>46</v>
      </c>
      <c r="B36" s="40" t="s">
        <v>47</v>
      </c>
      <c r="C36" s="41">
        <v>55589.595900000073</v>
      </c>
      <c r="D36" s="42">
        <v>1.8E-3</v>
      </c>
      <c r="E36" s="20">
        <f t="shared" si="0"/>
        <v>4196.0096985677483</v>
      </c>
      <c r="F36" s="20">
        <f t="shared" si="1"/>
        <v>4196</v>
      </c>
      <c r="G36" s="20">
        <f t="shared" si="2"/>
        <v>4.1200000705430284E-3</v>
      </c>
      <c r="J36" s="20">
        <f>+G36</f>
        <v>4.1200000705430284E-3</v>
      </c>
      <c r="O36" s="20">
        <f t="shared" ca="1" si="3"/>
        <v>5.222045443079225E-3</v>
      </c>
      <c r="Q36" s="26">
        <f t="shared" si="4"/>
        <v>40571.095900000073</v>
      </c>
    </row>
    <row r="37" spans="1:17" ht="12.95" customHeight="1" x14ac:dyDescent="0.2">
      <c r="A37" s="39" t="s">
        <v>46</v>
      </c>
      <c r="B37" s="40" t="s">
        <v>47</v>
      </c>
      <c r="C37" s="41">
        <v>55649.492399999872</v>
      </c>
      <c r="D37" s="42">
        <v>3.8999999999999998E-3</v>
      </c>
      <c r="E37" s="20">
        <f t="shared" si="0"/>
        <v>4337.0073327759119</v>
      </c>
      <c r="F37" s="20">
        <f t="shared" si="1"/>
        <v>4337</v>
      </c>
      <c r="G37" s="20">
        <f t="shared" si="2"/>
        <v>3.1149998685577884E-3</v>
      </c>
      <c r="J37" s="20">
        <f>+G37</f>
        <v>3.1149998685577884E-3</v>
      </c>
      <c r="O37" s="20">
        <f t="shared" ca="1" si="3"/>
        <v>5.4023070235187064E-3</v>
      </c>
      <c r="Q37" s="26">
        <f t="shared" si="4"/>
        <v>40630.992399999872</v>
      </c>
    </row>
    <row r="38" spans="1:17" ht="12.95" customHeight="1" x14ac:dyDescent="0.2">
      <c r="A38" s="39" t="s">
        <v>46</v>
      </c>
      <c r="B38" s="40" t="s">
        <v>47</v>
      </c>
      <c r="C38" s="41">
        <v>55650.341800000053</v>
      </c>
      <c r="D38" s="42">
        <v>4.5999999999999999E-3</v>
      </c>
      <c r="E38" s="20">
        <f t="shared" si="0"/>
        <v>4339.0068384318747</v>
      </c>
      <c r="F38" s="20">
        <f t="shared" si="1"/>
        <v>4339</v>
      </c>
      <c r="G38" s="20">
        <f t="shared" si="2"/>
        <v>2.9050000521237962E-3</v>
      </c>
      <c r="J38" s="20">
        <f>+G38</f>
        <v>2.9050000521237962E-3</v>
      </c>
      <c r="O38" s="20">
        <f t="shared" ca="1" si="3"/>
        <v>5.4048639253689119E-3</v>
      </c>
      <c r="Q38" s="26">
        <f t="shared" si="4"/>
        <v>40631.841800000053</v>
      </c>
    </row>
    <row r="39" spans="1:17" ht="12.95" customHeight="1" x14ac:dyDescent="0.2">
      <c r="A39" s="39" t="s">
        <v>46</v>
      </c>
      <c r="B39" s="40" t="s">
        <v>47</v>
      </c>
      <c r="C39" s="41">
        <v>55979.56240000017</v>
      </c>
      <c r="D39" s="42">
        <v>4.7000000000000002E-3</v>
      </c>
      <c r="E39" s="20">
        <f t="shared" si="0"/>
        <v>5113.9991290125336</v>
      </c>
      <c r="F39" s="20">
        <f t="shared" si="1"/>
        <v>5114</v>
      </c>
      <c r="G39" s="20">
        <f t="shared" si="2"/>
        <v>-3.6999983421992511E-4</v>
      </c>
      <c r="J39" s="20">
        <f>+G39</f>
        <v>-3.6999983421992511E-4</v>
      </c>
      <c r="O39" s="20">
        <f t="shared" ca="1" si="3"/>
        <v>6.3956633923235081E-3</v>
      </c>
      <c r="Q39" s="26">
        <f t="shared" si="4"/>
        <v>40961.06240000017</v>
      </c>
    </row>
    <row r="40" spans="1:17" ht="12.95" customHeight="1" x14ac:dyDescent="0.2">
      <c r="A40" s="39" t="s">
        <v>46</v>
      </c>
      <c r="B40" s="40" t="s">
        <v>47</v>
      </c>
      <c r="C40" s="41">
        <v>55982.555499999784</v>
      </c>
      <c r="D40" s="42">
        <v>1.4800000000000001E-2</v>
      </c>
      <c r="E40" s="20">
        <f t="shared" si="0"/>
        <v>5121.0449500353889</v>
      </c>
      <c r="F40" s="20">
        <f t="shared" si="1"/>
        <v>5121</v>
      </c>
      <c r="G40" s="20">
        <f t="shared" si="2"/>
        <v>1.9094999785011169E-2</v>
      </c>
      <c r="J40" s="20">
        <f>+G40</f>
        <v>1.9094999785011169E-2</v>
      </c>
      <c r="O40" s="20">
        <f t="shared" ca="1" si="3"/>
        <v>6.404612548799227E-3</v>
      </c>
      <c r="Q40" s="26">
        <f t="shared" si="4"/>
        <v>40964.055499999784</v>
      </c>
    </row>
    <row r="41" spans="1:17" ht="12.95" customHeight="1" x14ac:dyDescent="0.2">
      <c r="A41" s="39" t="s">
        <v>46</v>
      </c>
      <c r="B41" s="40" t="s">
        <v>47</v>
      </c>
      <c r="C41" s="41">
        <v>55988.490699999966</v>
      </c>
      <c r="D41" s="42">
        <v>3.2000000000000002E-3</v>
      </c>
      <c r="E41" s="20">
        <f t="shared" si="0"/>
        <v>5135.0165369992474</v>
      </c>
      <c r="F41" s="20">
        <f t="shared" si="1"/>
        <v>5135</v>
      </c>
      <c r="G41" s="20">
        <f t="shared" si="2"/>
        <v>7.0249999625957571E-3</v>
      </c>
      <c r="J41" s="20">
        <f>+G41</f>
        <v>7.0249999625957571E-3</v>
      </c>
      <c r="O41" s="20">
        <f t="shared" ca="1" si="3"/>
        <v>6.4225108617506649E-3</v>
      </c>
      <c r="Q41" s="26">
        <f t="shared" si="4"/>
        <v>40969.990699999966</v>
      </c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2024-10-17T05:29:23Z</dcterms:modified>
</cp:coreProperties>
</file>