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8C766C37-FED3-45BF-A808-81AED3DE03B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5" i="1" l="1"/>
  <c r="F11" i="1"/>
  <c r="Q24" i="1"/>
  <c r="G11" i="1"/>
  <c r="E14" i="1"/>
  <c r="C17" i="1"/>
  <c r="Q22" i="1"/>
  <c r="Q23" i="1"/>
  <c r="C7" i="1"/>
  <c r="E25" i="1"/>
  <c r="F25" i="1"/>
  <c r="C8" i="1"/>
  <c r="E21" i="1"/>
  <c r="F21" i="1"/>
  <c r="Q21" i="1"/>
  <c r="E23" i="1"/>
  <c r="F23" i="1"/>
  <c r="G23" i="1"/>
  <c r="I23" i="1"/>
  <c r="G24" i="1"/>
  <c r="J24" i="1"/>
  <c r="G25" i="1"/>
  <c r="J25" i="1"/>
  <c r="G21" i="1"/>
  <c r="E22" i="1"/>
  <c r="F22" i="1"/>
  <c r="G22" i="1"/>
  <c r="I22" i="1"/>
  <c r="E24" i="1"/>
  <c r="F24" i="1"/>
  <c r="H21" i="1"/>
  <c r="C11" i="1"/>
  <c r="E15" i="1" l="1"/>
  <c r="C12" i="1"/>
  <c r="C16" i="1" l="1"/>
  <c r="D18" i="1" s="1"/>
  <c r="O25" i="1"/>
  <c r="O23" i="1"/>
  <c r="O21" i="1"/>
  <c r="O24" i="1"/>
  <c r="C15" i="1"/>
  <c r="O22" i="1"/>
  <c r="C18" i="1" l="1"/>
  <c r="E16" i="1"/>
  <c r="E17" i="1" s="1"/>
</calcChain>
</file>

<file path=xl/sharedStrings.xml><?xml version="1.0" encoding="utf-8"?>
<sst xmlns="http://schemas.openxmlformats.org/spreadsheetml/2006/main" count="52" uniqueCount="48">
  <si>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</si>
  <si>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</si>
  <si>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</si>
  <si>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</si>
  <si>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</si>
  <si>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</si>
  <si>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</si>
  <si>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</si>
  <si>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</si>
  <si>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</si>
  <si>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</si>
  <si>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</si>
  <si>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</si>
  <si>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</si>
  <si>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</si>
  <si>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</si>
  <si>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</si>
  <si>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</si>
  <si>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</si>
  <si>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</si>
  <si>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</si>
  <si>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</si>
  <si>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</si>
  <si>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</si>
  <si>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</si>
  <si>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</si>
  <si>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</si>
  <si>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</si>
  <si>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</si>
  <si>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</si>
  <si>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</si>
  <si>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</si>
  <si>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</si>
  <si>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</si>
  <si>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</si>
  <si>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</si>
  <si>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</t>
  </si>
  <si>
    <t>J.M. Kreiner, 2004, Acta Astronomica, vol. 54, pp 207-210.</t>
  </si>
  <si>
    <t>Kreiner</t>
  </si>
  <si>
    <t>Kreiner Eph.</t>
  </si>
  <si>
    <t xml:space="preserve">V0677 Cen / GSC 7823-1307               </t>
  </si>
  <si>
    <t xml:space="preserve">EW/KW     </t>
  </si>
  <si>
    <t>IBVS 5809</t>
  </si>
  <si>
    <t>II</t>
  </si>
  <si>
    <t>Add cycle</t>
  </si>
  <si>
    <t>Old Cycle</t>
  </si>
  <si>
    <t>Pavlov 2015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</si>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</sst>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9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name val="Arial Unicode MS"/>
    </font>
    <font>
      <sz val="10"/>
      <color indexed="17"/>
      <name val="Arial"/>
      <family val="2"/>
    </font>
    <font>
      <sz val="11"/>
      <name val="Calibri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2" applyNumberFormat="0" applyFont="0" applyFill="0" applyAlignment="0" applyProtection="0"/>
  </cellStyleXfs>
  <cellXfs count="4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2" fillId="0" borderId="0" xfId="0" applyFont="1" applyAlignment="1"/>
    <xf numFmtId="0" fontId="4" fillId="0" borderId="1" xfId="0" applyFont="1" applyBorder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5" fillId="0" borderId="0" xfId="0" applyFont="1">
      <alignment vertical="top"/>
    </xf>
    <xf numFmtId="0" fontId="16" fillId="0" borderId="0" xfId="0" applyFont="1" applyAlignment="1">
      <alignment horizontal="center" wrapText="1"/>
    </xf>
    <xf numFmtId="0" fontId="17" fillId="0" borderId="0" xfId="0" applyFont="1" applyBorder="1" applyAlignment="1">
      <alignment horizontal="left" vertical="top" wrapText="1"/>
    </xf>
    <xf numFmtId="0" fontId="16" fillId="0" borderId="0" xfId="0" applyFont="1" applyAlignment="1">
      <alignment horizontal="left" wrapText="1"/>
    </xf>
    <xf numFmtId="0" fontId="18" fillId="0" borderId="0" xfId="0" applyFont="1" applyAlignment="1"/>
    <xf numFmtId="14" fontId="18" fillId="0" borderId="0" xfId="0" applyNumberFormat="1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V0677 Cen - O-C Diagr.</a:t>
            </a:r>
          </a:p>
        </c:rich>
      </c:tx>
      <c:layout>
        <c:manualLayout>
          <c:xMode val="edge"/>
          <c:yMode val="edge"/>
          <c:x val="0.3729323308270676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1">
                    <c:v>1E-3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1">
                    <c:v>1E-3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467.5</c:v>
                </c:pt>
                <c:pt idx="2">
                  <c:v>469</c:v>
                </c:pt>
                <c:pt idx="3">
                  <c:v>14155</c:v>
                </c:pt>
                <c:pt idx="4">
                  <c:v>14167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B9F-41AC-8A58-4E19C59BE28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1E-3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1E-3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467.5</c:v>
                </c:pt>
                <c:pt idx="2">
                  <c:v>469</c:v>
                </c:pt>
                <c:pt idx="3">
                  <c:v>14155</c:v>
                </c:pt>
                <c:pt idx="4">
                  <c:v>14167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1">
                  <c:v>-8.9124999794876203E-4</c:v>
                </c:pt>
                <c:pt idx="2">
                  <c:v>4.2645000066841021E-3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B9F-41AC-8A58-4E19C59BE28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1E-3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1E-3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467.5</c:v>
                </c:pt>
                <c:pt idx="2">
                  <c:v>469</c:v>
                </c:pt>
                <c:pt idx="3">
                  <c:v>14155</c:v>
                </c:pt>
                <c:pt idx="4">
                  <c:v>14167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  <c:pt idx="3">
                  <c:v>1.8227500004286412E-2</c:v>
                </c:pt>
                <c:pt idx="4">
                  <c:v>1.897350000217557E-2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B9F-41AC-8A58-4E19C59BE28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1E-3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1E-3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467.5</c:v>
                </c:pt>
                <c:pt idx="2">
                  <c:v>469</c:v>
                </c:pt>
                <c:pt idx="3">
                  <c:v>14155</c:v>
                </c:pt>
                <c:pt idx="4">
                  <c:v>14167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B9F-41AC-8A58-4E19C59BE28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1E-3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1E-3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467.5</c:v>
                </c:pt>
                <c:pt idx="2">
                  <c:v>469</c:v>
                </c:pt>
                <c:pt idx="3">
                  <c:v>14155</c:v>
                </c:pt>
                <c:pt idx="4">
                  <c:v>14167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B9F-41AC-8A58-4E19C59BE28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1E-3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1E-3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467.5</c:v>
                </c:pt>
                <c:pt idx="2">
                  <c:v>469</c:v>
                </c:pt>
                <c:pt idx="3">
                  <c:v>14155</c:v>
                </c:pt>
                <c:pt idx="4">
                  <c:v>14167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B9F-41AC-8A58-4E19C59BE28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1E-3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1E-3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467.5</c:v>
                </c:pt>
                <c:pt idx="2">
                  <c:v>469</c:v>
                </c:pt>
                <c:pt idx="3">
                  <c:v>14155</c:v>
                </c:pt>
                <c:pt idx="4">
                  <c:v>14167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B9F-41AC-8A58-4E19C59BE28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467.5</c:v>
                </c:pt>
                <c:pt idx="2">
                  <c:v>469</c:v>
                </c:pt>
                <c:pt idx="3">
                  <c:v>14155</c:v>
                </c:pt>
                <c:pt idx="4">
                  <c:v>14167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7.2158709230005832E-4</c:v>
                </c:pt>
                <c:pt idx="1">
                  <c:v>1.3122445782905692E-3</c:v>
                </c:pt>
                <c:pt idx="2">
                  <c:v>1.3141397359996295E-3</c:v>
                </c:pt>
                <c:pt idx="3">
                  <c:v>1.860555867346729E-2</c:v>
                </c:pt>
                <c:pt idx="4">
                  <c:v>1.8620719935139775E-2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B9F-41AC-8A58-4E19C59BE2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2371376"/>
        <c:axId val="1"/>
      </c:scatterChart>
      <c:valAx>
        <c:axId val="7823713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23713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609022556390977"/>
          <c:y val="0.92375366568914952"/>
          <c:w val="0.6676691729323308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B3AD680-4975-3781-020B-35F163BDE9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23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40</v>
      </c>
    </row>
    <row r="2" spans="1:7">
      <c r="A2" t="s">
        <v>22</v>
      </c>
      <c r="B2" s="34" t="s">
        <v>41</v>
      </c>
      <c r="C2" s="3"/>
      <c r="D2" s="3"/>
    </row>
    <row r="3" spans="1:7" ht="13.5" thickBot="1"/>
    <row r="4" spans="1:7" ht="14.25" thickTop="1" thickBot="1">
      <c r="A4" s="5" t="s">
        <v>39</v>
      </c>
      <c r="C4" s="8">
        <v>52500.380599999997</v>
      </c>
      <c r="D4" s="9">
        <v>0.32502950000000003</v>
      </c>
    </row>
    <row r="5" spans="1:7">
      <c r="C5" s="31" t="s">
        <v>37</v>
      </c>
    </row>
    <row r="6" spans="1:7">
      <c r="A6" s="5" t="s">
        <v>0</v>
      </c>
    </row>
    <row r="7" spans="1:7">
      <c r="A7" t="s">
        <v>1</v>
      </c>
      <c r="C7">
        <f>C4</f>
        <v>52500.380599999997</v>
      </c>
    </row>
    <row r="8" spans="1:7">
      <c r="A8" t="s">
        <v>2</v>
      </c>
      <c r="C8">
        <f>D4</f>
        <v>0.32502950000000003</v>
      </c>
      <c r="D8" s="30"/>
    </row>
    <row r="9" spans="1:7">
      <c r="A9" s="11" t="s">
        <v>29</v>
      </c>
      <c r="B9" s="12"/>
      <c r="C9" s="13">
        <v>-9.5</v>
      </c>
      <c r="D9" s="12" t="s">
        <v>30</v>
      </c>
      <c r="E9" s="12"/>
    </row>
    <row r="10" spans="1:7" ht="13.5" thickBot="1">
      <c r="A10" s="12"/>
      <c r="B10" s="12"/>
      <c r="C10" s="4" t="s">
        <v>18</v>
      </c>
      <c r="D10" s="4" t="s">
        <v>19</v>
      </c>
      <c r="E10" s="12"/>
    </row>
    <row r="11" spans="1:7">
      <c r="A11" s="12" t="s">
        <v>14</v>
      </c>
      <c r="B11" s="12"/>
      <c r="C11" s="24">
        <f ca="1">INTERCEPT(INDIRECT($G$11):G992,INDIRECT($F$11):F992)</f>
        <v>7.2158709230005832E-4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>
      <c r="A12" s="12" t="s">
        <v>15</v>
      </c>
      <c r="B12" s="12"/>
      <c r="C12" s="24">
        <f ca="1">SLOPE(INDIRECT($G$11):G992,INDIRECT($F$11):F992)</f>
        <v>1.263438472706975E-6</v>
      </c>
      <c r="D12" s="3"/>
      <c r="E12" s="12"/>
    </row>
    <row r="13" spans="1:7">
      <c r="A13" s="12" t="s">
        <v>17</v>
      </c>
      <c r="B13" s="12"/>
      <c r="C13" s="3" t="s">
        <v>12</v>
      </c>
      <c r="D13" s="16" t="s">
        <v>44</v>
      </c>
      <c r="E13" s="13">
        <v>1</v>
      </c>
    </row>
    <row r="14" spans="1:7">
      <c r="A14" s="12"/>
      <c r="B14" s="12"/>
      <c r="C14" s="12"/>
      <c r="D14" s="16" t="s">
        <v>31</v>
      </c>
      <c r="E14" s="17">
        <f ca="1">NOW()+15018.5+$C$9/24</f>
        <v>60331.801595138888</v>
      </c>
    </row>
    <row r="15" spans="1:7">
      <c r="A15" s="14" t="s">
        <v>16</v>
      </c>
      <c r="B15" s="12"/>
      <c r="C15" s="15">
        <f ca="1">(C7+C11)+(C8+C12)*INT(MAX(F21:F3533))</f>
        <v>57105.092147219933</v>
      </c>
      <c r="D15" s="16" t="s">
        <v>45</v>
      </c>
      <c r="E15" s="17">
        <f ca="1">ROUND(2*(E14-$C$7)/$C$8,0)/2+E13</f>
        <v>24095.5</v>
      </c>
    </row>
    <row r="16" spans="1:7">
      <c r="A16" s="18" t="s">
        <v>3</v>
      </c>
      <c r="B16" s="12"/>
      <c r="C16" s="19">
        <f ca="1">+C8+C12</f>
        <v>0.32503076343847276</v>
      </c>
      <c r="D16" s="16" t="s">
        <v>32</v>
      </c>
      <c r="E16" s="26">
        <f ca="1">ROUND(2*(E14-$C$15)/$C$16,0)/2+E13</f>
        <v>9928.5</v>
      </c>
    </row>
    <row r="17" spans="1:17" ht="13.5" thickBot="1">
      <c r="A17" s="16" t="s">
        <v>28</v>
      </c>
      <c r="B17" s="12"/>
      <c r="C17" s="12">
        <f>COUNT(C21:C2191)</f>
        <v>5</v>
      </c>
      <c r="D17" s="16" t="s">
        <v>33</v>
      </c>
      <c r="E17" s="20">
        <f ca="1">+$C$15+$C$16*E16-15018.5-$C$9/24</f>
        <v>45314.055915352146</v>
      </c>
    </row>
    <row r="18" spans="1:17" ht="14.25" thickTop="1" thickBot="1">
      <c r="A18" s="18" t="s">
        <v>4</v>
      </c>
      <c r="B18" s="12"/>
      <c r="C18" s="21">
        <f ca="1">+C15</f>
        <v>57105.092147219933</v>
      </c>
      <c r="D18" s="22">
        <f ca="1">+C16</f>
        <v>0.32503076343847276</v>
      </c>
      <c r="E18" s="23" t="s">
        <v>34</v>
      </c>
    </row>
    <row r="19" spans="1:17" ht="13.5" thickTop="1">
      <c r="A19" s="27" t="s">
        <v>35</v>
      </c>
      <c r="E19" s="28">
        <v>21</v>
      </c>
    </row>
    <row r="20" spans="1:17" ht="13.5" thickBot="1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38</v>
      </c>
      <c r="I20" s="7" t="s">
        <v>27</v>
      </c>
      <c r="J20" s="7" t="s">
        <v>47</v>
      </c>
      <c r="K20" s="7" t="s">
        <v>23</v>
      </c>
      <c r="L20" s="7" t="s">
        <v>24</v>
      </c>
      <c r="M20" s="7" t="s">
        <v>25</v>
      </c>
      <c r="N20" s="7" t="s">
        <v>26</v>
      </c>
      <c r="O20" s="7" t="s">
        <v>21</v>
      </c>
      <c r="P20" s="6" t="s">
        <v>20</v>
      </c>
      <c r="Q20" s="4" t="s">
        <v>13</v>
      </c>
    </row>
    <row r="21" spans="1:17">
      <c r="A21" s="33" t="s">
        <v>38</v>
      </c>
      <c r="B21" s="32" t="s">
        <v>36</v>
      </c>
      <c r="C21" s="33">
        <v>52500.380599999997</v>
      </c>
      <c r="D21" s="29"/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7.2158709230005832E-4</v>
      </c>
      <c r="Q21" s="2">
        <f>+C21-15018.5</f>
        <v>37481.880599999997</v>
      </c>
    </row>
    <row r="22" spans="1:17" s="38" customFormat="1">
      <c r="A22" s="37" t="s">
        <v>42</v>
      </c>
      <c r="B22" s="35" t="s">
        <v>36</v>
      </c>
      <c r="C22" s="37">
        <v>52652.330999999998</v>
      </c>
      <c r="D22" s="37">
        <v>1E-3</v>
      </c>
      <c r="E22" s="38">
        <f>+(C22-C$7)/C$8</f>
        <v>467.49725794120695</v>
      </c>
      <c r="F22" s="38">
        <f>ROUND(2*E22,0)/2</f>
        <v>467.5</v>
      </c>
      <c r="G22" s="38">
        <f>+C22-(C$7+F22*C$8)</f>
        <v>-8.9124999794876203E-4</v>
      </c>
      <c r="I22" s="38">
        <f>+G22</f>
        <v>-8.9124999794876203E-4</v>
      </c>
      <c r="O22" s="38">
        <f ca="1">+C$11+C$12*$F22</f>
        <v>1.3122445782905692E-3</v>
      </c>
      <c r="Q22" s="39">
        <f>+C22-15018.5</f>
        <v>37633.830999999998</v>
      </c>
    </row>
    <row r="23" spans="1:17" s="38" customFormat="1">
      <c r="A23" s="37" t="s">
        <v>42</v>
      </c>
      <c r="B23" s="35" t="s">
        <v>43</v>
      </c>
      <c r="C23" s="37">
        <v>52652.823700000001</v>
      </c>
      <c r="D23" s="37">
        <v>5.9999999999999995E-4</v>
      </c>
      <c r="E23" s="38">
        <f>+(C23-C$7)/C$8</f>
        <v>469.01312034755011</v>
      </c>
      <c r="F23" s="38">
        <f>ROUND(2*E23,0)/2</f>
        <v>469</v>
      </c>
      <c r="G23" s="38">
        <f>+C23-(C$7+F23*C$8)</f>
        <v>4.2645000066841021E-3</v>
      </c>
      <c r="I23" s="38">
        <f>+G23</f>
        <v>4.2645000066841021E-3</v>
      </c>
      <c r="O23" s="38">
        <f ca="1">+C$11+C$12*$F23</f>
        <v>1.3141397359996295E-3</v>
      </c>
      <c r="Q23" s="39">
        <f>+C23-15018.5</f>
        <v>37634.323700000001</v>
      </c>
    </row>
    <row r="24" spans="1:17" ht="15">
      <c r="A24" t="s">
        <v>46</v>
      </c>
      <c r="C24" s="10">
        <v>57101.191400000003</v>
      </c>
      <c r="D24" s="36">
        <v>2.9999999999999997E-4</v>
      </c>
      <c r="E24">
        <f>+(C24-C$7)/C$8</f>
        <v>14155.056079525108</v>
      </c>
      <c r="F24">
        <f>ROUND(2*E24,0)/2</f>
        <v>14155</v>
      </c>
      <c r="G24">
        <f>+C24-(C$7+F24*C$8)</f>
        <v>1.8227500004286412E-2</v>
      </c>
      <c r="J24">
        <f>+G24</f>
        <v>1.8227500004286412E-2</v>
      </c>
      <c r="O24">
        <f ca="1">+C$11+C$12*$F24</f>
        <v>1.860555867346729E-2</v>
      </c>
      <c r="Q24" s="2">
        <f>+C24-15018.5</f>
        <v>42082.691400000003</v>
      </c>
    </row>
    <row r="25" spans="1:17" ht="15">
      <c r="A25" t="s">
        <v>46</v>
      </c>
      <c r="C25" s="10">
        <v>57105.092499999999</v>
      </c>
      <c r="D25" s="36">
        <v>2.9999999999999997E-4</v>
      </c>
      <c r="E25">
        <f>+(C25-C$7)/C$8</f>
        <v>14167.058374701379</v>
      </c>
      <c r="F25">
        <f>ROUND(2*E25,0)/2</f>
        <v>14167</v>
      </c>
      <c r="G25">
        <f>+C25-(C$7+F25*C$8)</f>
        <v>1.897350000217557E-2</v>
      </c>
      <c r="J25">
        <f>+G25</f>
        <v>1.897350000217557E-2</v>
      </c>
      <c r="O25">
        <f ca="1">+C$11+C$12*$F25</f>
        <v>1.8620719935139775E-2</v>
      </c>
      <c r="Q25" s="2">
        <f>+C25-15018.5</f>
        <v>42086.592499999999</v>
      </c>
    </row>
    <row r="26" spans="1:17">
      <c r="C26" s="10"/>
      <c r="D26" s="10"/>
    </row>
    <row r="27" spans="1:17">
      <c r="C27" s="10"/>
      <c r="D27" s="10"/>
    </row>
    <row r="28" spans="1:17">
      <c r="C28" s="10"/>
      <c r="D28" s="10"/>
    </row>
    <row r="29" spans="1:17">
      <c r="C29" s="10"/>
      <c r="D29" s="10"/>
    </row>
    <row r="30" spans="1:17">
      <c r="C30" s="10"/>
      <c r="D30" s="10"/>
    </row>
    <row r="31" spans="1:17">
      <c r="C31" s="10"/>
      <c r="D31" s="10"/>
    </row>
    <row r="32" spans="1:17">
      <c r="C32" s="10"/>
      <c r="D32" s="10"/>
    </row>
    <row r="33" spans="3:4">
      <c r="C33" s="10"/>
      <c r="D33" s="10"/>
    </row>
    <row r="34" spans="3:4">
      <c r="C34" s="10"/>
      <c r="D34" s="10"/>
    </row>
    <row r="35" spans="3:4">
      <c r="C35" s="10"/>
      <c r="D35" s="10"/>
    </row>
    <row r="36" spans="3:4">
      <c r="C36" s="10"/>
      <c r="D36" s="10"/>
    </row>
    <row r="37" spans="3:4">
      <c r="C37" s="10"/>
      <c r="D37" s="10"/>
    </row>
    <row r="38" spans="3:4">
      <c r="C38" s="10"/>
      <c r="D38" s="10"/>
    </row>
    <row r="39" spans="3:4">
      <c r="C39" s="10"/>
      <c r="D39" s="10"/>
    </row>
    <row r="40" spans="3:4">
      <c r="C40" s="10"/>
      <c r="D40" s="10"/>
    </row>
    <row r="41" spans="3:4">
      <c r="C41" s="10"/>
      <c r="D41" s="10"/>
    </row>
    <row r="42" spans="3:4">
      <c r="C42" s="10"/>
      <c r="D42" s="10"/>
    </row>
    <row r="43" spans="3:4">
      <c r="C43" s="10"/>
      <c r="D43" s="10"/>
    </row>
    <row r="44" spans="3:4">
      <c r="C44" s="10"/>
      <c r="D44" s="10"/>
    </row>
    <row r="45" spans="3:4">
      <c r="C45" s="10"/>
      <c r="D45" s="10"/>
    </row>
    <row r="46" spans="3:4">
      <c r="C46" s="10"/>
      <c r="D46" s="10"/>
    </row>
    <row r="47" spans="3:4">
      <c r="C47" s="10"/>
      <c r="D47" s="10"/>
    </row>
    <row r="48" spans="3:4">
      <c r="C48" s="10"/>
      <c r="D48" s="10"/>
    </row>
    <row r="49" spans="3:4">
      <c r="C49" s="10"/>
      <c r="D49" s="10"/>
    </row>
    <row r="50" spans="3:4">
      <c r="C50" s="10"/>
      <c r="D50" s="10"/>
    </row>
    <row r="51" spans="3:4">
      <c r="C51" s="10"/>
      <c r="D51" s="10"/>
    </row>
    <row r="52" spans="3:4">
      <c r="C52" s="10"/>
      <c r="D52" s="10"/>
    </row>
    <row r="53" spans="3:4">
      <c r="C53" s="10"/>
      <c r="D53" s="10"/>
    </row>
    <row r="54" spans="3:4">
      <c r="C54" s="10"/>
      <c r="D54" s="10"/>
    </row>
    <row r="55" spans="3:4">
      <c r="C55" s="10"/>
      <c r="D55" s="10"/>
    </row>
    <row r="56" spans="3:4">
      <c r="C56" s="10"/>
      <c r="D56" s="10"/>
    </row>
    <row r="57" spans="3:4">
      <c r="C57" s="10"/>
      <c r="D57" s="10"/>
    </row>
    <row r="58" spans="3:4">
      <c r="C58" s="10"/>
      <c r="D58" s="10"/>
    </row>
    <row r="59" spans="3:4">
      <c r="C59" s="10"/>
      <c r="D59" s="10"/>
    </row>
    <row r="60" spans="3:4">
      <c r="C60" s="10"/>
      <c r="D60" s="10"/>
    </row>
    <row r="61" spans="3:4">
      <c r="C61" s="10"/>
      <c r="D61" s="10"/>
    </row>
    <row r="62" spans="3:4">
      <c r="C62" s="10"/>
      <c r="D62" s="10"/>
    </row>
    <row r="63" spans="3:4">
      <c r="C63" s="10"/>
      <c r="D63" s="10"/>
    </row>
    <row r="64" spans="3:4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2024-01-22T06:14:17Z</dcterms:modified>
</cp:coreProperties>
</file>