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436B43-7AB9-4CB9-B5EF-884C538F6B7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G11" i="1"/>
  <c r="F11" i="1"/>
  <c r="C21" i="1"/>
  <c r="E21" i="1"/>
  <c r="F21" i="1"/>
  <c r="Q22" i="1"/>
  <c r="A21" i="1"/>
  <c r="H20" i="1"/>
  <c r="E14" i="1"/>
  <c r="E15" i="1" s="1"/>
  <c r="C17" i="1"/>
  <c r="G21" i="1"/>
  <c r="Q21" i="1"/>
  <c r="H21" i="1"/>
  <c r="C11" i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<sst xmlns="http://schemas.openxmlformats.org/spreadsheetml/2006/main" count="53" uniqueCount="50">
  <si>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</si>
  <si>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</si>
  <si>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</si>
  <si>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</si>
  <si>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</si>
  <si>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</si>
  <si>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</si>
  <si>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</si>
  <si>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</si>
  <si>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</si>
  <si>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</si>
  <si>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</si>
  <si>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</si>
  <si>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</si>
  <si>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</si>
  <si>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</si>
  <si>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</si>
  <si>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</si>
  <si>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</si>
  <si>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</si>
  <si>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</si>
  <si>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</si>
  <si>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</si>
  <si>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</si>
  <si>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</si>
  <si>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</si>
  <si>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</si>
  <si>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</si>
  <si>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</si>
  <si>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</si>
  <si>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</si>
  <si>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</si>
  <si>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</si>
  <si>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</si>
  <si>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</si>
  <si>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</si>
  <si>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</si>
  <si>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</si>
  <si>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</si>
  <si>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</si>
  <si>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V0786 Cen</t>
  </si>
  <si>
    <t>V0786 Cen / GSC 8976-1707</t>
  </si>
  <si>
    <t>EA:</t>
  </si>
  <si>
    <t>VSX</t>
  </si>
  <si>
    <t>OEJV 0155</t>
  </si>
  <si>
    <t>I</t>
  </si>
  <si>
    <t>0,0090</t>
  </si>
  <si>
    <t>OEJV</t>
  </si>
  <si>
    <t>G8976-1707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</si>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</sst>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V0786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CC-412B-949A-B82E73A152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-0.14100000000325963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CC-412B-949A-B82E73A152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CC-412B-949A-B82E73A152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CC-412B-949A-B82E73A152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CC-412B-949A-B82E73A152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CC-412B-949A-B82E73A152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CC-412B-949A-B82E73A152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-0.14100000000325963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CC-412B-949A-B82E73A1523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CC-412B-949A-B82E73A1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72720"/>
        <c:axId val="1"/>
      </c:scatterChart>
      <c:valAx>
        <c:axId val="691972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72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0</xdr:rowOff>
    </xdr:from>
    <xdr:to>
      <xdr:col>18</xdr:col>
      <xdr:colOff>152400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928015-FCB1-2EC2-37EC-7FAC6F06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41364.851000000002</v>
      </c>
      <c r="D7" s="30" t="s">
        <v>43</v>
      </c>
    </row>
    <row r="8" spans="1:7" x14ac:dyDescent="0.2">
      <c r="A8" t="s">
        <v>3</v>
      </c>
      <c r="C8" s="34">
        <v>5.9864499999999996</v>
      </c>
      <c r="D8" s="30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-5.7317073172056759E-5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60331.810657754628</v>
      </c>
    </row>
    <row r="15" spans="1:7" x14ac:dyDescent="0.2">
      <c r="A15" s="12" t="s">
        <v>17</v>
      </c>
      <c r="B15" s="10"/>
      <c r="C15" s="13">
        <f ca="1">(C7+C11)+(C8+C12)*INT(MAX(F21:F3533))</f>
        <v>56091.377</v>
      </c>
      <c r="D15" s="14" t="s">
        <v>37</v>
      </c>
      <c r="E15" s="15">
        <f ca="1">ROUND(2*(E14-$C$7)/$C$8,0)/2+E13</f>
        <v>3169.5</v>
      </c>
    </row>
    <row r="16" spans="1:7" x14ac:dyDescent="0.2">
      <c r="A16" s="16" t="s">
        <v>4</v>
      </c>
      <c r="B16" s="10"/>
      <c r="C16" s="17">
        <f ca="1">+C8+C12</f>
        <v>5.9863926829268275</v>
      </c>
      <c r="D16" s="14" t="s">
        <v>38</v>
      </c>
      <c r="E16" s="24">
        <f ca="1">ROUND(2*(E14-$C$15)/$C$16,0)/2+E13</f>
        <v>709.5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45320.618441869919</v>
      </c>
    </row>
    <row r="18" spans="1:18" ht="14.25" thickTop="1" thickBot="1" x14ac:dyDescent="0.25">
      <c r="A18" s="16" t="s">
        <v>5</v>
      </c>
      <c r="B18" s="10"/>
      <c r="C18" s="19">
        <f ca="1">+C15</f>
        <v>56091.377</v>
      </c>
      <c r="D18" s="20">
        <f ca="1">+C16</f>
        <v>5.9863926829268275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47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VSX</v>
      </c>
      <c r="C21" s="8">
        <f>C$7</f>
        <v>41364.851000000002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26346.351000000002</v>
      </c>
    </row>
    <row r="22" spans="1:18" x14ac:dyDescent="0.2">
      <c r="A22" s="31" t="s">
        <v>44</v>
      </c>
      <c r="B22" s="32" t="s">
        <v>45</v>
      </c>
      <c r="C22" s="33">
        <v>56091.377</v>
      </c>
      <c r="D22" s="31" t="s">
        <v>46</v>
      </c>
      <c r="E22">
        <f>+(C22-C$7)/C$8</f>
        <v>2459.9764468090434</v>
      </c>
      <c r="F22">
        <f>ROUND(2*E22,0)/2</f>
        <v>2460</v>
      </c>
      <c r="G22">
        <f>+C22-(C$7+F22*C$8)</f>
        <v>-0.14100000000325963</v>
      </c>
      <c r="I22">
        <f>+G22</f>
        <v>-0.14100000000325963</v>
      </c>
      <c r="O22">
        <f ca="1">+C$11+C$12*$F22</f>
        <v>-0.14100000000325963</v>
      </c>
      <c r="Q22" s="2">
        <f>+C22-15018.5</f>
        <v>41072.877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2024-01-22T06:27:20Z</dcterms:modified>
</cp:coreProperties>
</file>