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7169BDC-D3FA-4E02-8866-B9C42B6C22C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R22" i="1" l="1"/>
  <c r="G11" i="1"/>
  <c r="F11" i="1"/>
  <c r="C7" i="1"/>
  <c r="E21" i="1"/>
  <c r="F21" i="1"/>
  <c r="G21" i="1"/>
  <c r="H21" i="1"/>
  <c r="C8" i="1"/>
  <c r="E15" i="1"/>
  <c r="C17" i="1"/>
  <c r="Q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<sst xmlns="http://schemas.openxmlformats.org/spreadsheetml/2006/main" count="44" uniqueCount="43">
  <si>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</si>
  <si>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</si>
  <si>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</si>
  <si>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</si>
  <si>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</si>
  <si>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</si>
  <si>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</si>
  <si>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</si>
  <si>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</si>
  <si>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</si>
  <si>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</si>
  <si>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</si>
  <si>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</si>
  <si>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</si>
  <si>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</si>
  <si>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</si>
  <si>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</si>
  <si>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</si>
  <si>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</si>
  <si>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</si>
  <si>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</si>
  <si>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</si>
  <si>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</si>
  <si>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</si>
  <si>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</si>
  <si>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</si>
  <si>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</si>
  <si>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</si>
  <si>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</si>
  <si>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</si>
  <si>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</si>
  <si>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</si>
  <si>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</si>
  <si>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</si>
  <si>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</si>
  <si>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</si>
  <si>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</si>
  <si>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</si>
  <si>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</si>
  <si>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</si>
  <si>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Cen</t>
  </si>
  <si>
    <t>CCD</t>
  </si>
  <si>
    <t>V1296 cen / GSC 7798-0500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</si>
</sst>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0" fillId="0" borderId="0" xfId="0" applyFont="1" applyAlignment="1"/>
    <xf numFmtId="0" fontId="14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V1296 Cen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07-4EF6-B79F-B176BCA4EB3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07-4EF6-B79F-B176BCA4EB3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07-4EF6-B79F-B176BCA4EB3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07-4EF6-B79F-B176BCA4EB3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07-4EF6-B79F-B176BCA4EB3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07-4EF6-B79F-B176BCA4EB3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07-4EF6-B79F-B176BCA4EB3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07-4EF6-B79F-B176BCA4E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773440"/>
        <c:axId val="1"/>
      </c:scatterChart>
      <c:valAx>
        <c:axId val="58477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4773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FB83E3B-5E41-61E7-DFE8-3A3C660CA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25" sqref="E2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0" t="s">
        <v>42</v>
      </c>
    </row>
    <row r="2" spans="1:7" x14ac:dyDescent="0.2">
      <c r="A2" t="s">
        <v>23</v>
      </c>
      <c r="B2" t="s">
        <v>37</v>
      </c>
      <c r="C2" s="2"/>
      <c r="D2" t="s">
        <v>40</v>
      </c>
    </row>
    <row r="3" spans="1:7" ht="13.5" thickBot="1" x14ac:dyDescent="0.25"/>
    <row r="4" spans="1:7" ht="14.25" thickTop="1" thickBot="1" x14ac:dyDescent="0.25">
      <c r="A4" s="29" t="s">
        <v>38</v>
      </c>
      <c r="C4" s="7">
        <v>51979.67799999984</v>
      </c>
      <c r="D4" s="8">
        <v>0.50687800000000005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51979.67799999984</v>
      </c>
    </row>
    <row r="8" spans="1:7" x14ac:dyDescent="0.2">
      <c r="A8" t="s">
        <v>2</v>
      </c>
      <c r="C8">
        <f>+D4</f>
        <v>0.50687800000000005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 t="e">
        <f ca="1">INTERCEPT(INDIRECT($G$11):G992,INDIRECT($F$11):F992)</f>
        <v>#DIV/0!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 t="e">
        <f ca="1">SLOPE(INDIRECT($G$11):G992,INDIRECT($F$11):F992)</f>
        <v>#DIV/0!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 t="e">
        <f ca="1">(C7+C11)+(C8+C12)*INT(MAX(F21:F3533))</f>
        <v>#DIV/0!</v>
      </c>
      <c r="D15" s="15" t="s">
        <v>32</v>
      </c>
      <c r="E15" s="16">
        <f ca="1">TODAY()+15018.5-B9/24</f>
        <v>60331.5</v>
      </c>
    </row>
    <row r="16" spans="1:7" x14ac:dyDescent="0.2">
      <c r="A16" s="17" t="s">
        <v>3</v>
      </c>
      <c r="B16" s="11"/>
      <c r="C16" s="18" t="e">
        <f ca="1">+C8+C12</f>
        <v>#DIV/0!</v>
      </c>
      <c r="D16" s="15" t="s">
        <v>33</v>
      </c>
      <c r="E16" s="16" t="e">
        <f ca="1">ROUND(2*(E15-C15)/C16,0)/2+1</f>
        <v>#DIV/0!</v>
      </c>
    </row>
    <row r="17" spans="1:18" ht="13.5" thickBot="1" x14ac:dyDescent="0.25">
      <c r="A17" s="15" t="s">
        <v>29</v>
      </c>
      <c r="B17" s="11"/>
      <c r="C17" s="11">
        <f>COUNT(C21:C2191)</f>
        <v>1</v>
      </c>
      <c r="D17" s="15" t="s">
        <v>34</v>
      </c>
      <c r="E17" s="19" t="e">
        <f ca="1">+C15+C16*E16-15018.5-C9/24</f>
        <v>#DIV/0!</v>
      </c>
    </row>
    <row r="18" spans="1:18" ht="14.25" thickTop="1" thickBot="1" x14ac:dyDescent="0.25">
      <c r="A18" s="17" t="s">
        <v>4</v>
      </c>
      <c r="B18" s="11"/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8" t="s">
        <v>39</v>
      </c>
      <c r="C21" s="9">
        <v>51979.67799999984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36961.17799999984</v>
      </c>
    </row>
    <row r="22" spans="1:18" x14ac:dyDescent="0.2">
      <c r="C22" s="9"/>
      <c r="D22" s="9"/>
      <c r="Q22" s="1"/>
      <c r="R22" t="str">
        <f>IF(ABS(C22-C21)&lt;0.00001,1,"")</f>
        <v/>
      </c>
    </row>
    <row r="23" spans="1:18" x14ac:dyDescent="0.2">
      <c r="C23" s="9"/>
      <c r="D23" s="9"/>
      <c r="Q23" s="1"/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2024-01-22T06:58:25Z</dcterms:modified>
</cp:coreProperties>
</file>