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91372DE-4351-4441-8F2A-66FF6C7F0F1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2" i="1" l="1"/>
  <c r="G11" i="1"/>
  <c r="F11" i="1"/>
  <c r="C7" i="1"/>
  <c r="C8" i="1"/>
  <c r="E21" i="1" s="1"/>
  <c r="F21" i="1" s="1"/>
  <c r="G21" i="1" s="1"/>
  <c r="H21" i="1" s="1"/>
  <c r="E15" i="1"/>
  <c r="C17" i="1"/>
  <c r="Q21" i="1"/>
  <c r="C11" i="1"/>
  <c r="C12" i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<sst xmlns="http://schemas.openxmlformats.org/spreadsheetml/2006/main" count="44" uniqueCount="43">
  <si>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</si>
  <si>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</si>
  <si>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</si>
  <si>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</si>
  <si>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</si>
  <si>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</si>
  <si>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</si>
  <si>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</si>
  <si>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</si>
  <si>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</si>
  <si>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</si>
  <si>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</si>
  <si>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</si>
  <si>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</si>
  <si>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</si>
  <si>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</si>
  <si>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</si>
  <si>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</si>
  <si>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</si>
  <si>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</si>
  <si>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</si>
  <si>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</si>
  <si>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</si>
  <si>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</si>
  <si>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</si>
  <si>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</si>
  <si>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</si>
  <si>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</si>
  <si>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</si>
  <si>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</si>
  <si>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</si>
  <si>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</si>
  <si>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</si>
  <si>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</si>
  <si>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</si>
  <si>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</si>
  <si>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</si>
  <si>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EA/KE:</t>
  </si>
  <si>
    <t>IBVS 5600 Eph.</t>
  </si>
  <si>
    <t>IBVS 5600</t>
  </si>
  <si>
    <t>Cen</t>
  </si>
  <si>
    <t>V1356 Cen / GSC 9007-5764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</si>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</sst>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10" fillId="0" borderId="0" xfId="0" applyFont="1" applyAlignment="1"/>
    <xf numFmtId="0" fontId="14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V1356 Cen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16-4EF5-A522-7123E5687D2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16-4EF5-A522-7123E5687D2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16-4EF5-A522-7123E5687D2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B16-4EF5-A522-7123E5687D2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B16-4EF5-A522-7123E5687D2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B16-4EF5-A522-7123E5687D2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B16-4EF5-A522-7123E5687D2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B16-4EF5-A522-7123E5687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0406808"/>
        <c:axId val="1"/>
      </c:scatterChart>
      <c:valAx>
        <c:axId val="770406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0406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794BA92-1E33-6BA1-6E21-5C01DD57C6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2">
      <c r="A1" s="30" t="s">
        <v>41</v>
      </c>
    </row>
    <row r="2" spans="1:7" x14ac:dyDescent="0.2">
      <c r="A2" t="s">
        <v>23</v>
      </c>
      <c r="B2" t="s">
        <v>37</v>
      </c>
      <c r="C2" s="2"/>
      <c r="D2" t="s">
        <v>40</v>
      </c>
    </row>
    <row r="3" spans="1:7" ht="13.5" thickBot="1" x14ac:dyDescent="0.25"/>
    <row r="4" spans="1:7" ht="14.25" thickTop="1" thickBot="1" x14ac:dyDescent="0.25">
      <c r="A4" s="29" t="s">
        <v>38</v>
      </c>
      <c r="C4" s="7">
        <v>51939.217999999877</v>
      </c>
      <c r="D4" s="8">
        <v>3.1707100000000001</v>
      </c>
    </row>
    <row r="6" spans="1:7" x14ac:dyDescent="0.2">
      <c r="A6" s="4" t="s">
        <v>0</v>
      </c>
    </row>
    <row r="7" spans="1:7" x14ac:dyDescent="0.2">
      <c r="A7" t="s">
        <v>1</v>
      </c>
      <c r="C7">
        <f>+C4</f>
        <v>51939.217999999877</v>
      </c>
    </row>
    <row r="8" spans="1:7" x14ac:dyDescent="0.2">
      <c r="A8" t="s">
        <v>2</v>
      </c>
      <c r="C8">
        <f>+D4</f>
        <v>3.1707100000000001</v>
      </c>
    </row>
    <row r="9" spans="1:7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7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7" x14ac:dyDescent="0.2">
      <c r="A11" s="11" t="s">
        <v>14</v>
      </c>
      <c r="B11" s="11"/>
      <c r="C11" s="23" t="e">
        <f ca="1">INTERCEPT(INDIRECT($G$11):G992,INDIRECT($F$11):F992)</f>
        <v>#DIV/0!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15</v>
      </c>
      <c r="B12" s="11"/>
      <c r="C12" s="23" t="e">
        <f ca="1">SLOPE(INDIRECT($G$11):G992,INDIRECT($F$11):F992)</f>
        <v>#DIV/0!</v>
      </c>
      <c r="D12" s="2"/>
      <c r="E12" s="11"/>
    </row>
    <row r="13" spans="1:7" x14ac:dyDescent="0.2">
      <c r="A13" s="11" t="s">
        <v>18</v>
      </c>
      <c r="B13" s="11"/>
      <c r="C13" s="2" t="s">
        <v>12</v>
      </c>
      <c r="D13" s="2"/>
      <c r="E13" s="11"/>
    </row>
    <row r="14" spans="1:7" x14ac:dyDescent="0.2">
      <c r="A14" s="11"/>
      <c r="B14" s="11"/>
      <c r="C14" s="11"/>
      <c r="D14" s="11"/>
      <c r="E14" s="11"/>
    </row>
    <row r="15" spans="1:7" x14ac:dyDescent="0.2">
      <c r="A15" s="13" t="s">
        <v>16</v>
      </c>
      <c r="B15" s="11"/>
      <c r="C15" s="14" t="e">
        <f ca="1">(C7+C11)+(C8+C12)*INT(MAX(F21:F3533))</f>
        <v>#DIV/0!</v>
      </c>
      <c r="D15" s="15" t="s">
        <v>32</v>
      </c>
      <c r="E15" s="16">
        <f ca="1">TODAY()+15018.5-B9/24</f>
        <v>60331.5</v>
      </c>
    </row>
    <row r="16" spans="1:7" x14ac:dyDescent="0.2">
      <c r="A16" s="17" t="s">
        <v>3</v>
      </c>
      <c r="B16" s="11"/>
      <c r="C16" s="18" t="e">
        <f ca="1">+C8+C12</f>
        <v>#DIV/0!</v>
      </c>
      <c r="D16" s="15" t="s">
        <v>33</v>
      </c>
      <c r="E16" s="16" t="e">
        <f ca="1">ROUND(2*(E15-C15)/C16,0)/2+1</f>
        <v>#DIV/0!</v>
      </c>
    </row>
    <row r="17" spans="1:18" ht="13.5" thickBot="1" x14ac:dyDescent="0.25">
      <c r="A17" s="15" t="s">
        <v>29</v>
      </c>
      <c r="B17" s="11"/>
      <c r="C17" s="11">
        <f>COUNT(C21:C2191)</f>
        <v>1</v>
      </c>
      <c r="D17" s="15" t="s">
        <v>34</v>
      </c>
      <c r="E17" s="19" t="e">
        <f ca="1">+C15+C16*E16-15018.5-C9/24</f>
        <v>#DIV/0!</v>
      </c>
    </row>
    <row r="18" spans="1:18" ht="14.25" thickTop="1" thickBot="1" x14ac:dyDescent="0.25">
      <c r="A18" s="17" t="s">
        <v>4</v>
      </c>
      <c r="B18" s="11"/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ht="13.5" thickTop="1" x14ac:dyDescent="0.2">
      <c r="A19" s="26" t="s">
        <v>36</v>
      </c>
      <c r="E19" s="27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42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s="28" t="s">
        <v>39</v>
      </c>
      <c r="C21" s="9">
        <v>51939.217999999877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36920.717999999877</v>
      </c>
    </row>
    <row r="22" spans="1:18" x14ac:dyDescent="0.2">
      <c r="C22" s="9"/>
      <c r="D22" s="9"/>
      <c r="Q22" s="1"/>
      <c r="R22" t="str">
        <f>IF(ABS(C22-C21)&lt;0.00001,1,"")</f>
        <v/>
      </c>
    </row>
    <row r="23" spans="1:18" x14ac:dyDescent="0.2">
      <c r="C23" s="9"/>
      <c r="D23" s="9"/>
      <c r="Q23" s="1"/>
    </row>
    <row r="24" spans="1:18" x14ac:dyDescent="0.2">
      <c r="C24" s="9"/>
      <c r="D24" s="9"/>
      <c r="Q24" s="1"/>
    </row>
    <row r="25" spans="1:18" x14ac:dyDescent="0.2">
      <c r="C25" s="9"/>
      <c r="D25" s="9"/>
      <c r="Q25" s="1"/>
    </row>
    <row r="26" spans="1:18" x14ac:dyDescent="0.2">
      <c r="C26" s="9"/>
      <c r="D26" s="9"/>
      <c r="Q26" s="1"/>
    </row>
    <row r="27" spans="1:18" x14ac:dyDescent="0.2">
      <c r="C27" s="9"/>
      <c r="D27" s="9"/>
      <c r="Q27" s="1"/>
    </row>
    <row r="28" spans="1:18" x14ac:dyDescent="0.2">
      <c r="C28" s="9"/>
      <c r="D28" s="9"/>
      <c r="Q28" s="1"/>
    </row>
    <row r="29" spans="1:18" x14ac:dyDescent="0.2">
      <c r="C29" s="9"/>
      <c r="D29" s="9"/>
      <c r="Q29" s="1"/>
    </row>
    <row r="30" spans="1:18" x14ac:dyDescent="0.2">
      <c r="C30" s="9"/>
      <c r="D30" s="9"/>
      <c r="Q30" s="1"/>
    </row>
    <row r="31" spans="1:18" x14ac:dyDescent="0.2">
      <c r="C31" s="9"/>
      <c r="D31" s="9"/>
      <c r="Q31" s="1"/>
    </row>
    <row r="32" spans="1:18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2024-01-22T07:01:36Z</dcterms:modified>
</cp:coreProperties>
</file>