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755BB94-C67F-476C-A9DE-F7A0E8F981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E25" i="1"/>
  <c r="F25" i="1"/>
  <c r="G25" i="1"/>
  <c r="H25" i="1"/>
  <c r="Q22" i="1"/>
  <c r="Q23" i="1"/>
  <c r="H24" i="1"/>
  <c r="Q24" i="1"/>
  <c r="Q25" i="1"/>
  <c r="A21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O23" i="1"/>
  <c r="C15" i="1"/>
  <c r="O24" i="1"/>
  <c r="O22" i="1"/>
  <c r="O25" i="1"/>
  <c r="C18" i="1" l="1"/>
  <c r="E16" i="1"/>
  <c r="E17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<sst xmlns="http://schemas.openxmlformats.org/spreadsheetml/2006/main" count="59" uniqueCount="50">
  <si>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</si>
  <si>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</si>
  <si>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</si>
  <si>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</si>
  <si>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</si>
  <si>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</si>
  <si>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</si>
  <si>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</si>
  <si>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</si>
  <si>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</si>
  <si>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</si>
  <si>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</si>
  <si>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</si>
  <si>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</si>
  <si>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</si>
  <si>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</si>
  <si>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</si>
  <si>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</si>
  <si>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</si>
  <si>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</si>
  <si>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</si>
  <si>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</si>
  <si>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</si>
  <si>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</si>
  <si>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</si>
  <si>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</si>
  <si>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</si>
  <si>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</si>
  <si>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</si>
  <si>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</si>
  <si>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</si>
  <si>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</si>
  <si>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</si>
  <si>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</si>
  <si>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</si>
  <si>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</si>
  <si>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</si>
  <si>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</si>
  <si>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</si>
  <si>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</si>
  <si>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</si>
  <si>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V0748 Cep</t>
  </si>
  <si>
    <t>V0748 Cep / GSC 4500-2022</t>
  </si>
  <si>
    <t>EA</t>
  </si>
  <si>
    <t>OEJV 0083</t>
  </si>
  <si>
    <t>OEJV 0160</t>
  </si>
  <si>
    <t>I</t>
  </si>
  <si>
    <t>G4500-2022</t>
  </si>
  <si>
    <t>CCD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</si>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</sst>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V0748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2.0899998708046041E-3</c:v>
                </c:pt>
                <c:pt idx="2">
                  <c:v>4.0999998673214577E-3</c:v>
                </c:pt>
                <c:pt idx="3">
                  <c:v>3.2899998695938848E-3</c:v>
                </c:pt>
                <c:pt idx="4">
                  <c:v>4.2899998661596328E-3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1-4555-B307-726FBBB521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1-4555-B307-726FBBB521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1-4555-B307-726FBBB521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1-4555-B307-726FBBB521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1-4555-B307-726FBBB521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1-4555-B307-726FBBB521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1-4555-B307-726FBBB521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-1.7593747818795812E-5</c:v>
                </c:pt>
                <c:pt idx="1">
                  <c:v>3.3954214120066237E-3</c:v>
                </c:pt>
                <c:pt idx="2">
                  <c:v>3.3954214120066237E-3</c:v>
                </c:pt>
                <c:pt idx="3">
                  <c:v>3.4983751988425641E-3</c:v>
                </c:pt>
                <c:pt idx="4">
                  <c:v>3.4983751988425641E-3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1-4555-B307-726FBBB5211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1757</c:v>
                </c:pt>
                <c:pt idx="2">
                  <c:v>1757</c:v>
                </c:pt>
                <c:pt idx="3">
                  <c:v>1810</c:v>
                </c:pt>
                <c:pt idx="4">
                  <c:v>1810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81-4555-B307-726FBBB52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47176"/>
        <c:axId val="1"/>
      </c:scatterChart>
      <c:valAx>
        <c:axId val="63744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44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0F2319-646B-D510-B61C-EE0586096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51465.569000000134</v>
      </c>
      <c r="D7" s="30" t="s">
        <v>44</v>
      </c>
    </row>
    <row r="8" spans="1:7" x14ac:dyDescent="0.2">
      <c r="A8" t="s">
        <v>3</v>
      </c>
      <c r="C8" s="34">
        <v>2.5093100000000002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-1.7593747818795812E-5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1.9425242799234033E-6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60332.740173958329</v>
      </c>
    </row>
    <row r="15" spans="1:7" x14ac:dyDescent="0.2">
      <c r="A15" s="12" t="s">
        <v>17</v>
      </c>
      <c r="B15" s="10"/>
      <c r="C15" s="13">
        <f ca="1">(C7+C11)+(C8+C12)*INT(MAX(F21:F3533))</f>
        <v>56007.423598375339</v>
      </c>
      <c r="D15" s="14" t="s">
        <v>38</v>
      </c>
      <c r="E15" s="15">
        <f ca="1">ROUND(2*(E14-$C$7)/$C$8,0)/2+E13</f>
        <v>3534.5</v>
      </c>
    </row>
    <row r="16" spans="1:7" x14ac:dyDescent="0.2">
      <c r="A16" s="16" t="s">
        <v>4</v>
      </c>
      <c r="B16" s="10"/>
      <c r="C16" s="17">
        <f ca="1">+C8+C12</f>
        <v>2.5093119425242802</v>
      </c>
      <c r="D16" s="14" t="s">
        <v>39</v>
      </c>
      <c r="E16" s="24">
        <f ca="1">ROUND(2*(E14-$C$15)/$C$16,0)/2+E13</f>
        <v>1724.5</v>
      </c>
    </row>
    <row r="17" spans="1:18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45316.627876591796</v>
      </c>
    </row>
    <row r="18" spans="1:18" ht="14.25" thickTop="1" thickBot="1" x14ac:dyDescent="0.25">
      <c r="A18" s="16" t="s">
        <v>5</v>
      </c>
      <c r="B18" s="10"/>
      <c r="C18" s="19">
        <f ca="1">+C15</f>
        <v>56007.423598375339</v>
      </c>
      <c r="D18" s="20">
        <f ca="1">+C16</f>
        <v>2.5093119425242802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OEJV 0083</v>
      </c>
      <c r="C21" s="8">
        <f>C$7</f>
        <v>51465.569000000134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-1.7593747818795812E-5</v>
      </c>
      <c r="Q21" s="2">
        <f>+C21-15018.5</f>
        <v>36447.069000000134</v>
      </c>
    </row>
    <row r="22" spans="1:18" x14ac:dyDescent="0.2">
      <c r="A22" s="31" t="s">
        <v>45</v>
      </c>
      <c r="B22" s="32" t="s">
        <v>46</v>
      </c>
      <c r="C22" s="33">
        <v>55874.428760000003</v>
      </c>
      <c r="D22" s="33">
        <v>4.0000000000000002E-4</v>
      </c>
      <c r="E22">
        <f>+(C22-C$7)/C$8</f>
        <v>1757.0008328982342</v>
      </c>
      <c r="F22">
        <f>ROUND(2*E22,0)/2</f>
        <v>1757</v>
      </c>
      <c r="G22">
        <f>+C22-(C$7+F22*C$8)</f>
        <v>2.0899998708046041E-3</v>
      </c>
      <c r="H22">
        <f>+G22</f>
        <v>2.0899998708046041E-3</v>
      </c>
      <c r="O22">
        <f ca="1">+C$11+C$12*$F22</f>
        <v>3.3954214120066237E-3</v>
      </c>
      <c r="Q22" s="2">
        <f>+C22-15018.5</f>
        <v>40855.928760000003</v>
      </c>
    </row>
    <row r="23" spans="1:18" x14ac:dyDescent="0.2">
      <c r="A23" s="31" t="s">
        <v>45</v>
      </c>
      <c r="B23" s="32" t="s">
        <v>46</v>
      </c>
      <c r="C23" s="33">
        <v>55874.430769999999</v>
      </c>
      <c r="D23" s="33">
        <v>2.9999999999999997E-4</v>
      </c>
      <c r="E23">
        <f>+(C23-C$7)/C$8</f>
        <v>1757.0016339152455</v>
      </c>
      <c r="F23">
        <f>ROUND(2*E23,0)/2</f>
        <v>1757</v>
      </c>
      <c r="G23">
        <f>+C23-(C$7+F23*C$8)</f>
        <v>4.0999998673214577E-3</v>
      </c>
      <c r="H23">
        <f>+G23</f>
        <v>4.0999998673214577E-3</v>
      </c>
      <c r="O23">
        <f ca="1">+C$11+C$12*$F23</f>
        <v>3.3954214120066237E-3</v>
      </c>
      <c r="Q23" s="2">
        <f>+C23-15018.5</f>
        <v>40855.930769999999</v>
      </c>
    </row>
    <row r="24" spans="1:18" x14ac:dyDescent="0.2">
      <c r="A24" s="31" t="s">
        <v>45</v>
      </c>
      <c r="B24" s="32" t="s">
        <v>46</v>
      </c>
      <c r="C24" s="33">
        <v>56007.423390000004</v>
      </c>
      <c r="D24" s="33">
        <v>1.2999999999999999E-3</v>
      </c>
      <c r="E24">
        <f>+(C24-C$7)/C$8</f>
        <v>1810.0013111173466</v>
      </c>
      <c r="F24">
        <f>ROUND(2*E24,0)/2</f>
        <v>1810</v>
      </c>
      <c r="G24">
        <f>+C24-(C$7+F24*C$8)</f>
        <v>3.2899998695938848E-3</v>
      </c>
      <c r="H24">
        <f>+G24</f>
        <v>3.2899998695938848E-3</v>
      </c>
      <c r="O24">
        <f ca="1">+C$11+C$12*$F24</f>
        <v>3.4983751988425641E-3</v>
      </c>
      <c r="Q24" s="2">
        <f>+C24-15018.5</f>
        <v>40988.923390000004</v>
      </c>
    </row>
    <row r="25" spans="1:18" x14ac:dyDescent="0.2">
      <c r="A25" s="31" t="s">
        <v>45</v>
      </c>
      <c r="B25" s="32" t="s">
        <v>46</v>
      </c>
      <c r="C25" s="33">
        <v>56007.42439</v>
      </c>
      <c r="D25" s="33">
        <v>5.9999999999999995E-4</v>
      </c>
      <c r="E25">
        <f>+(C25-C$7)/C$8</f>
        <v>1810.001709633272</v>
      </c>
      <c r="F25">
        <f>ROUND(2*E25,0)/2</f>
        <v>1810</v>
      </c>
      <c r="G25">
        <f>+C25-(C$7+F25*C$8)</f>
        <v>4.2899998661596328E-3</v>
      </c>
      <c r="H25">
        <f>+G25</f>
        <v>4.2899998661596328E-3</v>
      </c>
      <c r="O25">
        <f ca="1">+C$11+C$12*$F25</f>
        <v>3.4983751988425641E-3</v>
      </c>
      <c r="Q25" s="2">
        <f>+C25-15018.5</f>
        <v>40988.92439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2024-01-23T04:45:51Z</dcterms:modified>
</cp:coreProperties>
</file>