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77E14CF-3797-40EE-9DE7-3DE932E3B6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<sst xmlns="http://schemas.openxmlformats.org/spreadsheetml/2006/main" count="52" uniqueCount="48">
  <si>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</si>
  <si>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</si>
  <si>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</si>
  <si>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</si>
  <si>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</si>
  <si>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</si>
  <si>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</si>
  <si>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</si>
  <si>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</si>
  <si>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</si>
  <si>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</si>
  <si>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</si>
  <si>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</si>
  <si>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</si>
  <si>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</si>
  <si>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</si>
  <si>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</si>
  <si>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</si>
  <si>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</si>
  <si>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</si>
  <si>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</si>
  <si>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</si>
  <si>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</si>
  <si>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</si>
  <si>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</si>
  <si>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</si>
  <si>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</si>
  <si>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</si>
  <si>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</si>
  <si>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</si>
  <si>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</si>
  <si>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</si>
  <si>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</si>
  <si>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</si>
  <si>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</si>
  <si>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</si>
  <si>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</si>
  <si>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</si>
  <si>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</si>
  <si>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</si>
  <si>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</si>
  <si>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</si>
  <si>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V0756 Cep / GSC 4504-0883</t>
  </si>
  <si>
    <t>EA</t>
  </si>
  <si>
    <t>IBVS 6042</t>
  </si>
  <si>
    <t>I</t>
  </si>
  <si>
    <t>OEJV 0083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</si>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</sst>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V0756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62-488D-846C-6921A94B97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-6.2190000069676898E-2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62-488D-846C-6921A94B97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62-488D-846C-6921A94B97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62-488D-846C-6921A94B97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62-488D-846C-6921A94B97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62-488D-846C-6921A94B97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62-488D-846C-6921A94B97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3.4694469519536142E-18</c:v>
                </c:pt>
                <c:pt idx="1">
                  <c:v>-6.2190000069676898E-2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62-488D-846C-6921A94B97C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62-488D-846C-6921A94B9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5192"/>
        <c:axId val="1"/>
      </c:scatterChart>
      <c:valAx>
        <c:axId val="91485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4135338345864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425D66-EF79-DBFA-EEE3-68BAF8BAF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s="30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51454.597000000067</v>
      </c>
      <c r="D7" s="34" t="s">
        <v>46</v>
      </c>
    </row>
    <row r="8" spans="1:7" x14ac:dyDescent="0.2">
      <c r="A8" t="s">
        <v>3</v>
      </c>
      <c r="C8" s="35">
        <v>1.7226699999999999</v>
      </c>
      <c r="D8" s="34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3.4694469519536142E-18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-2.2314316494322534E-5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60332.741966898146</v>
      </c>
    </row>
    <row r="15" spans="1:7" x14ac:dyDescent="0.2">
      <c r="A15" s="12" t="s">
        <v>17</v>
      </c>
      <c r="B15" s="10"/>
      <c r="C15" s="13">
        <f ca="1">(C7+C11)+(C8+C12)*INT(MAX(F21:F3533))</f>
        <v>56255.616099999999</v>
      </c>
      <c r="D15" s="14" t="s">
        <v>38</v>
      </c>
      <c r="E15" s="15">
        <f ca="1">ROUND(2*(E14-$C$7)/$C$8,0)/2+E13</f>
        <v>5154.5</v>
      </c>
    </row>
    <row r="16" spans="1:7" x14ac:dyDescent="0.2">
      <c r="A16" s="16" t="s">
        <v>4</v>
      </c>
      <c r="B16" s="10"/>
      <c r="C16" s="17">
        <f ca="1">+C8+C12</f>
        <v>1.7226476856835056</v>
      </c>
      <c r="D16" s="14" t="s">
        <v>39</v>
      </c>
      <c r="E16" s="24">
        <f ca="1">ROUND(2*(E14-$C$15)/$C$16,0)/2+E13</f>
        <v>2368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45316.741653031873</v>
      </c>
    </row>
    <row r="18" spans="1:18" ht="14.25" thickTop="1" thickBot="1" x14ac:dyDescent="0.25">
      <c r="A18" s="16" t="s">
        <v>5</v>
      </c>
      <c r="B18" s="10"/>
      <c r="C18" s="19">
        <f ca="1">+C15</f>
        <v>56255.616099999999</v>
      </c>
      <c r="D18" s="20">
        <f ca="1">+C16</f>
        <v>1.7226476856835056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0" t="s">
        <v>46</v>
      </c>
      <c r="C21" s="8">
        <v>51454.597000000067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3.4694469519536142E-18</v>
      </c>
      <c r="Q21" s="2">
        <f>+C21-15018.5</f>
        <v>36436.097000000067</v>
      </c>
    </row>
    <row r="22" spans="1:18" x14ac:dyDescent="0.2">
      <c r="A22" s="31" t="s">
        <v>44</v>
      </c>
      <c r="B22" s="32" t="s">
        <v>45</v>
      </c>
      <c r="C22" s="33">
        <v>56255.616099999999</v>
      </c>
      <c r="D22" s="33">
        <v>8.0000000000000004E-4</v>
      </c>
      <c r="E22">
        <f>+(C22-C$7)/C$8</f>
        <v>2786.9638990636236</v>
      </c>
      <c r="F22">
        <f>ROUND(2*E22,0)/2</f>
        <v>2787</v>
      </c>
      <c r="G22">
        <f>+C22-(C$7+F22*C$8)</f>
        <v>-6.2190000069676898E-2</v>
      </c>
      <c r="I22">
        <f>+G22</f>
        <v>-6.2190000069676898E-2</v>
      </c>
      <c r="O22">
        <f ca="1">+C$11+C$12*$F22</f>
        <v>-6.2190000069676898E-2</v>
      </c>
      <c r="Q22" s="2">
        <f>+C22-15018.5</f>
        <v>41237.116099999999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2024-01-23T04:48:25Z</dcterms:modified>
</cp:coreProperties>
</file>