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67ED640-FAB4-4B45-BF1A-D533B2E0D3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C15" i="1" l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<sst xmlns="http://schemas.openxmlformats.org/spreadsheetml/2006/main" count="55" uniqueCount="50">
  <si>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</si>
  <si>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</si>
  <si>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</si>
  <si>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</si>
  <si>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</si>
  <si>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</si>
  <si>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</si>
  <si>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</si>
  <si>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</si>
  <si>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</si>
  <si>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</si>
  <si>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</si>
  <si>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</si>
  <si>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</si>
  <si>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</si>
  <si>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</si>
  <si>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</si>
  <si>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</si>
  <si>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</si>
  <si>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</si>
  <si>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</si>
  <si>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</si>
  <si>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</si>
  <si>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</si>
  <si>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</si>
  <si>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</si>
  <si>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</si>
  <si>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</si>
  <si>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</si>
  <si>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</si>
  <si>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</si>
  <si>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</si>
  <si>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</si>
  <si>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</si>
  <si>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</si>
  <si>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</si>
  <si>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</si>
  <si>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</si>
  <si>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</si>
  <si>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</si>
  <si>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</si>
  <si>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Cep</t>
  </si>
  <si>
    <t>EA</t>
  </si>
  <si>
    <t>IBVS 6011</t>
  </si>
  <si>
    <t>I</t>
  </si>
  <si>
    <t>OEJV 0083</t>
  </si>
  <si>
    <t>OEJV</t>
  </si>
  <si>
    <t>IBVS 6042</t>
  </si>
  <si>
    <t>CCD</t>
  </si>
  <si>
    <t>V0841 Cep / GSC 3965-1172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</si>
</sst>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V0841 Cep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7-4A20-A212-186ADD1FB9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-3.0400000046938658E-2</c:v>
                </c:pt>
                <c:pt idx="2">
                  <c:v>-4.390000004786998E-2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7-4A20-A212-186ADD1FB9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7-4A20-A212-186ADD1FB9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47-4A20-A212-186ADD1FB9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47-4A20-A212-186ADD1FB9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47-4A20-A212-186ADD1FB9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47-4A20-A212-186ADD1FB9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4.2124348143679144E-4</c:v>
                </c:pt>
                <c:pt idx="1">
                  <c:v>-3.5838442008771856E-2</c:v>
                </c:pt>
                <c:pt idx="2">
                  <c:v>-3.8882801567473577E-2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47-4A20-A212-186ADD1FB9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</c:v>
                </c:pt>
                <c:pt idx="2">
                  <c:v>1730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47-4A20-A212-186ADD1F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384496"/>
        <c:axId val="1"/>
      </c:scatterChart>
      <c:valAx>
        <c:axId val="888384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384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A5E8D1-909C-BEA4-B4F0-99A3DFD18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49</v>
      </c>
    </row>
    <row r="2" spans="1:7" x14ac:dyDescent="0.2">
      <c r="A2" t="s">
        <v>23</v>
      </c>
      <c r="B2" s="29" t="s">
        <v>42</v>
      </c>
      <c r="C2" s="2"/>
      <c r="D2" s="29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51449.827000000048</v>
      </c>
      <c r="D7" s="32" t="s">
        <v>45</v>
      </c>
    </row>
    <row r="8" spans="1:7" x14ac:dyDescent="0.2">
      <c r="A8" t="s">
        <v>3</v>
      </c>
      <c r="C8" s="37">
        <v>2.7549000000000001</v>
      </c>
      <c r="D8" s="32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4.2124348143679144E-4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-2.2719101184341254E-5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60332.757186805553</v>
      </c>
    </row>
    <row r="15" spans="1:7" x14ac:dyDescent="0.2">
      <c r="A15" s="11" t="s">
        <v>17</v>
      </c>
      <c r="B15" s="9"/>
      <c r="C15" s="12">
        <f ca="1">(C7+C11)+(C8+C12)*INT(MAX(F21:F3533))</f>
        <v>56215.765117198476</v>
      </c>
      <c r="D15" s="13" t="s">
        <v>38</v>
      </c>
      <c r="E15" s="14">
        <f ca="1">ROUND(2*(E14-$C$7)/$C$8,0)/2+E13</f>
        <v>3225.5</v>
      </c>
    </row>
    <row r="16" spans="1:7" x14ac:dyDescent="0.2">
      <c r="A16" s="15" t="s">
        <v>4</v>
      </c>
      <c r="B16" s="9"/>
      <c r="C16" s="16">
        <f ca="1">+C8+C12</f>
        <v>2.7548772808988158</v>
      </c>
      <c r="D16" s="13" t="s">
        <v>39</v>
      </c>
      <c r="E16" s="23">
        <f ca="1">ROUND(2*(E14-$C$15)/$C$16,0)/2+E13</f>
        <v>1495.5</v>
      </c>
    </row>
    <row r="17" spans="1:18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45317.579924115991</v>
      </c>
    </row>
    <row r="18" spans="1:18" ht="14.25" thickTop="1" thickBot="1" x14ac:dyDescent="0.25">
      <c r="A18" s="15" t="s">
        <v>5</v>
      </c>
      <c r="B18" s="9"/>
      <c r="C18" s="18">
        <f ca="1">+C15</f>
        <v>56215.765117198476</v>
      </c>
      <c r="D18" s="19">
        <f ca="1">+C16</f>
        <v>2.7548772808988158</v>
      </c>
      <c r="E18" s="20" t="s">
        <v>34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28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s="29" t="s">
        <v>45</v>
      </c>
      <c r="C21" s="7">
        <v>51449.827000000048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4.2124348143679144E-4</v>
      </c>
      <c r="Q21" s="1">
        <f>+C21-15018.5</f>
        <v>36431.327000000048</v>
      </c>
    </row>
    <row r="22" spans="1:18" x14ac:dyDescent="0.2">
      <c r="A22" s="30" t="s">
        <v>43</v>
      </c>
      <c r="B22" s="31" t="s">
        <v>44</v>
      </c>
      <c r="C22" s="30">
        <v>55846.616999999998</v>
      </c>
      <c r="D22" s="30">
        <v>7.0000000000000001E-3</v>
      </c>
      <c r="E22">
        <f>+(C22-C$7)/C$8</f>
        <v>1595.9889651166829</v>
      </c>
      <c r="F22">
        <f>ROUND(2*E22,0)/2</f>
        <v>1596</v>
      </c>
      <c r="G22">
        <f>+C22-(C$7+F22*C$8)</f>
        <v>-3.0400000046938658E-2</v>
      </c>
      <c r="I22">
        <f>+G22</f>
        <v>-3.0400000046938658E-2</v>
      </c>
      <c r="O22">
        <f ca="1">+C$11+C$12*$F22</f>
        <v>-3.5838442008771856E-2</v>
      </c>
      <c r="Q22" s="1">
        <f>+C22-15018.5</f>
        <v>40828.116999999998</v>
      </c>
    </row>
    <row r="23" spans="1:18" x14ac:dyDescent="0.2">
      <c r="A23" s="33" t="s">
        <v>47</v>
      </c>
      <c r="B23" s="34" t="s">
        <v>44</v>
      </c>
      <c r="C23" s="35">
        <v>56215.7601</v>
      </c>
      <c r="D23" s="35">
        <v>9.0000000000000008E-4</v>
      </c>
      <c r="E23">
        <f>+(C23-C$7)/C$8</f>
        <v>1729.9840647573237</v>
      </c>
      <c r="F23">
        <f>ROUND(2*E23,0)/2</f>
        <v>1730</v>
      </c>
      <c r="G23">
        <f>+C23-(C$7+F23*C$8)</f>
        <v>-4.390000004786998E-2</v>
      </c>
      <c r="I23">
        <f>+G23</f>
        <v>-4.390000004786998E-2</v>
      </c>
      <c r="O23">
        <f ca="1">+C$11+C$12*$F23</f>
        <v>-3.8882801567473577E-2</v>
      </c>
      <c r="Q23" s="1">
        <f>+C23-15018.5</f>
        <v>41197.2601</v>
      </c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2024-01-23T05:10:20Z</dcterms:modified>
</cp:coreProperties>
</file>