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B91626-82EE-4442-90EE-2347088BA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5" i="1" l="1"/>
  <c r="K25" i="1" s="1"/>
  <c r="G26" i="1"/>
  <c r="K26" i="1" s="1"/>
  <c r="F14" i="1"/>
  <c r="E30" i="1"/>
  <c r="F30" i="1" s="1"/>
  <c r="U30" i="1" s="1"/>
  <c r="Q30" i="1"/>
  <c r="E32" i="1"/>
  <c r="F32" i="1" s="1"/>
  <c r="G32" i="1" s="1"/>
  <c r="K32" i="1" s="1"/>
  <c r="Q32" i="1"/>
  <c r="E31" i="1"/>
  <c r="F31" i="1" s="1"/>
  <c r="G31" i="1" s="1"/>
  <c r="K31" i="1" s="1"/>
  <c r="Q31" i="1"/>
  <c r="E27" i="1"/>
  <c r="F27" i="1" s="1"/>
  <c r="G27" i="1" s="1"/>
  <c r="K27" i="1" s="1"/>
  <c r="Q27" i="1"/>
  <c r="E29" i="1"/>
  <c r="F29" i="1" s="1"/>
  <c r="G29" i="1" s="1"/>
  <c r="K29" i="1" s="1"/>
  <c r="Q29" i="1"/>
  <c r="Q28" i="1"/>
  <c r="E28" i="1"/>
  <c r="F28" i="1"/>
  <c r="G28" i="1" s="1"/>
  <c r="K28" i="1" s="1"/>
  <c r="C8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E21" i="1"/>
  <c r="F21" i="1" s="1"/>
  <c r="G21" i="1" s="1"/>
  <c r="I21" i="1" s="1"/>
  <c r="E25" i="1"/>
  <c r="F25" i="1" s="1"/>
  <c r="D9" i="1"/>
  <c r="C9" i="1"/>
  <c r="Q22" i="1"/>
  <c r="Q23" i="1"/>
  <c r="Q24" i="1"/>
  <c r="Q26" i="1"/>
  <c r="Q25" i="1"/>
  <c r="C17" i="1"/>
  <c r="Q21" i="1"/>
  <c r="C11" i="1"/>
  <c r="C12" i="1"/>
  <c r="F15" i="1" l="1"/>
  <c r="O30" i="1"/>
  <c r="O32" i="1"/>
  <c r="O31" i="1"/>
  <c r="O29" i="1"/>
  <c r="O27" i="1"/>
  <c r="C16" i="1"/>
  <c r="D18" i="1" s="1"/>
  <c r="C15" i="1"/>
  <c r="O24" i="1"/>
  <c r="O22" i="1"/>
  <c r="O28" i="1"/>
  <c r="O23" i="1"/>
  <c r="O26" i="1"/>
  <c r="O21" i="1"/>
  <c r="O2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<sst xmlns="http://schemas.openxmlformats.org/spreadsheetml/2006/main" count="77" uniqueCount="65">
  <si>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</si>
  <si>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</si>
  <si>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</si>
  <si>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</si>
  <si>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</si>
  <si>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</si>
  <si>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</si>
  <si>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</si>
  <si>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</si>
  <si>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</si>
  <si>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</si>
  <si>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</si>
  <si>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</si>
  <si>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</si>
  <si>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</si>
  <si>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</si>
  <si>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</si>
  <si>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</si>
  <si>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</si>
  <si>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</si>
  <si>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</si>
  <si>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</si>
  <si>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</si>
  <si>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</si>
  <si>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</si>
  <si>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</si>
  <si>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</si>
  <si>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</si>
  <si>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</si>
  <si>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</si>
  <si>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</si>
  <si>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</si>
  <si>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</si>
  <si>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</si>
  <si>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</si>
  <si>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</si>
  <si>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</si>
  <si>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</si>
  <si>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KO Cet</t>
  </si>
  <si>
    <t>2017K</t>
  </si>
  <si>
    <t>G0054-0373</t>
  </si>
  <si>
    <t xml:space="preserve">EB        </t>
  </si>
  <si>
    <t>pr_6</t>
  </si>
  <si>
    <t xml:space="preserve">A5               </t>
  </si>
  <si>
    <t>KO Cet / GSC 0054-0373</t>
  </si>
  <si>
    <t>GCVS</t>
  </si>
  <si>
    <t>I</t>
  </si>
  <si>
    <t>OEJV 0179</t>
  </si>
  <si>
    <t>IBVS 5960</t>
  </si>
  <si>
    <t>II</t>
  </si>
  <si>
    <t>IBVS 6011</t>
  </si>
  <si>
    <t>IBVS 6042</t>
  </si>
  <si>
    <t>IBVS 6234</t>
  </si>
  <si>
    <t>BAD?</t>
  </si>
  <si>
    <t>RHN 2021</t>
  </si>
  <si>
    <t>s5</t>
  </si>
  <si>
    <t>JBAV, 63</t>
  </si>
  <si>
    <t>JBAV, 79</t>
  </si>
  <si>
    <t>VSB, 108</t>
  </si>
  <si>
    <t>OEJV 226</t>
  </si>
  <si>
    <t xml:space="preserve">Mag </t>
  </si>
  <si>
    <t>Next ToM-P</t>
  </si>
  <si>
    <t>Next ToM-S</t>
  </si>
  <si>
    <t>VSX</t>
  </si>
  <si>
    <t>10.30-10.85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</si>
</sst>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00"/>
    <numFmt numFmtId="166" formatCode="0.00000"/>
    <numFmt numFmtId="167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165" fontId="31" fillId="0" borderId="0" xfId="41" applyNumberFormat="1" applyFont="1" applyAlignment="1">
      <alignment horizontal="left" vertical="center"/>
    </xf>
    <xf numFmtId="0" fontId="31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7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3" fontId="34" fillId="0" borderId="0" xfId="47" applyFont="1" applyBorder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 wrapText="1"/>
    </xf>
    <xf numFmtId="166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43" fontId="34" fillId="0" borderId="0" xfId="47" applyFont="1" applyBorder="1" applyAlignment="1">
      <alignment horizontal="center" vertical="center"/>
    </xf>
    <xf numFmtId="0" fontId="0" fillId="26" borderId="12" xfId="0" applyFill="1" applyBorder="1" applyAlignment="1">
      <alignment horizontal="right"/>
    </xf>
    <xf numFmtId="0" fontId="37" fillId="0" borderId="14" xfId="0" applyFont="1" applyBorder="1" applyAlignment="1">
      <alignment horizontal="right"/>
    </xf>
    <xf numFmtId="0" fontId="36" fillId="0" borderId="15" xfId="0" applyFont="1" applyBorder="1" applyAlignment="1">
      <alignment vertical="center"/>
    </xf>
    <xf numFmtId="0" fontId="38" fillId="0" borderId="15" xfId="0" applyFont="1" applyBorder="1" applyAlignment="1">
      <alignment horizontal="right"/>
    </xf>
    <xf numFmtId="22" fontId="38" fillId="0" borderId="15" xfId="0" applyNumberFormat="1" applyFont="1" applyBorder="1" applyAlignment="1">
      <alignment horizontal="right"/>
    </xf>
    <xf numFmtId="22" fontId="38" fillId="0" borderId="16" xfId="0" applyNumberFormat="1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16" fillId="26" borderId="13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C-4683-830A-7FA6C990C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BC-4683-830A-7FA6C990C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BC-4683-830A-7FA6C990C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4.6325000002980232E-3</c:v>
                </c:pt>
                <c:pt idx="2">
                  <c:v>5.4024999990360811E-3</c:v>
                </c:pt>
                <c:pt idx="3">
                  <c:v>6.4524999979767017E-3</c:v>
                </c:pt>
                <c:pt idx="4">
                  <c:v>1.702499997918494E-3</c:v>
                </c:pt>
                <c:pt idx="5">
                  <c:v>6.0499999963212758E-3</c:v>
                </c:pt>
                <c:pt idx="6">
                  <c:v>-1.4700000028824434E-3</c:v>
                </c:pt>
                <c:pt idx="7">
                  <c:v>2.3377500001515727E-2</c:v>
                </c:pt>
                <c:pt idx="8">
                  <c:v>1.0725000000093132E-2</c:v>
                </c:pt>
                <c:pt idx="10">
                  <c:v>1.2447500084817875E-2</c:v>
                </c:pt>
                <c:pt idx="11">
                  <c:v>-5.0075000763172284E-3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BC-4683-830A-7FA6C990C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BC-4683-830A-7FA6C990C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BC-4683-830A-7FA6C990C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  <c:pt idx="9">
                    <c:v>2.0000000000000001E-4</c:v>
                  </c:pt>
                  <c:pt idx="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BC-4683-830A-7FA6C990C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1.3264001013682187E-3</c:v>
                </c:pt>
                <c:pt idx="1">
                  <c:v>3.7891495348738903E-3</c:v>
                </c:pt>
                <c:pt idx="2">
                  <c:v>4.0968320674842655E-3</c:v>
                </c:pt>
                <c:pt idx="3">
                  <c:v>4.4492059176805057E-3</c:v>
                </c:pt>
                <c:pt idx="4">
                  <c:v>5.1419213402614065E-3</c:v>
                </c:pt>
                <c:pt idx="5">
                  <c:v>6.302606424871216E-3</c:v>
                </c:pt>
                <c:pt idx="6">
                  <c:v>7.670848301730762E-3</c:v>
                </c:pt>
                <c:pt idx="7">
                  <c:v>7.6936236847312501E-3</c:v>
                </c:pt>
                <c:pt idx="8">
                  <c:v>7.6992100994294835E-3</c:v>
                </c:pt>
                <c:pt idx="9">
                  <c:v>7.7095234804108372E-3</c:v>
                </c:pt>
                <c:pt idx="10">
                  <c:v>8.070062090550648E-3</c:v>
                </c:pt>
                <c:pt idx="11">
                  <c:v>8.0726404357959868E-3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BC-4683-830A-7FA6C990CE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  <c:pt idx="9">
                  <c:v>7427</c:v>
                </c:pt>
                <c:pt idx="10">
                  <c:v>7846.5</c:v>
                </c:pt>
                <c:pt idx="11">
                  <c:v>7849.5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9">
                  <c:v>-6.7895000000135042E-2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BC-4683-830A-7FA6C99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969016"/>
        <c:axId val="1"/>
      </c:scatterChart>
      <c:valAx>
        <c:axId val="93796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6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18045112781954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1B25B5-17A8-8A2C-4237-25C311067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44</v>
      </c>
      <c r="F1" s="7" t="s">
        <v>38</v>
      </c>
      <c r="G1" s="3" t="s">
        <v>39</v>
      </c>
      <c r="H1" s="8"/>
      <c r="I1" s="9" t="s">
        <v>40</v>
      </c>
      <c r="J1" s="10" t="s">
        <v>38</v>
      </c>
      <c r="K1" s="11">
        <v>2.5739000000000001</v>
      </c>
      <c r="L1" s="5">
        <v>7.1043500000000002</v>
      </c>
      <c r="M1" s="6">
        <v>53015.629000000001</v>
      </c>
      <c r="N1" s="6">
        <v>0.88048499999999996</v>
      </c>
      <c r="O1" s="4" t="s">
        <v>41</v>
      </c>
      <c r="P1" s="5">
        <v>10.3</v>
      </c>
      <c r="Q1" s="5">
        <v>10.85</v>
      </c>
      <c r="R1" s="12" t="s">
        <v>42</v>
      </c>
      <c r="S1" s="4" t="s">
        <v>43</v>
      </c>
    </row>
    <row r="2" spans="1:19" s="21" customFormat="1" ht="12.95" customHeight="1" x14ac:dyDescent="0.2">
      <c r="A2" s="21" t="s">
        <v>23</v>
      </c>
      <c r="B2" s="21" t="s">
        <v>41</v>
      </c>
      <c r="C2" s="22"/>
      <c r="D2" s="23"/>
    </row>
    <row r="3" spans="1:19" s="21" customFormat="1" ht="12.95" customHeight="1" thickBot="1" x14ac:dyDescent="0.25"/>
    <row r="4" spans="1:19" s="21" customFormat="1" ht="12.95" customHeight="1" thickTop="1" thickBot="1" x14ac:dyDescent="0.25">
      <c r="A4" s="24" t="s">
        <v>0</v>
      </c>
      <c r="C4" s="25">
        <v>53015.629000000001</v>
      </c>
      <c r="D4" s="26">
        <v>0.88048499999999996</v>
      </c>
    </row>
    <row r="5" spans="1:19" s="21" customFormat="1" ht="12.95" customHeight="1" thickTop="1" x14ac:dyDescent="0.2">
      <c r="A5" s="27" t="s">
        <v>27</v>
      </c>
      <c r="C5" s="28">
        <v>-9.5</v>
      </c>
      <c r="D5" s="21" t="s">
        <v>28</v>
      </c>
    </row>
    <row r="6" spans="1:19" s="21" customFormat="1" ht="12.95" customHeight="1" x14ac:dyDescent="0.2">
      <c r="A6" s="24" t="s">
        <v>1</v>
      </c>
    </row>
    <row r="7" spans="1:19" s="21" customFormat="1" ht="12.95" customHeight="1" x14ac:dyDescent="0.2">
      <c r="A7" s="21" t="s">
        <v>2</v>
      </c>
      <c r="C7" s="61">
        <v>53015.629000000001</v>
      </c>
      <c r="D7" s="30" t="s">
        <v>63</v>
      </c>
    </row>
    <row r="8" spans="1:19" s="21" customFormat="1" ht="12.95" customHeight="1" x14ac:dyDescent="0.2">
      <c r="A8" s="21" t="s">
        <v>3</v>
      </c>
      <c r="C8" s="61">
        <f>N1</f>
        <v>0.88048499999999996</v>
      </c>
      <c r="D8" s="30" t="s">
        <v>63</v>
      </c>
    </row>
    <row r="9" spans="1:19" s="21" customFormat="1" ht="12.95" customHeight="1" x14ac:dyDescent="0.2">
      <c r="A9" s="31" t="s">
        <v>30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19" s="21" customFormat="1" ht="12.95" customHeight="1" thickBot="1" x14ac:dyDescent="0.25">
      <c r="C10" s="35" t="s">
        <v>19</v>
      </c>
      <c r="D10" s="35" t="s">
        <v>20</v>
      </c>
    </row>
    <row r="11" spans="1:19" s="21" customFormat="1" ht="12.95" customHeight="1" x14ac:dyDescent="0.2">
      <c r="A11" s="21" t="s">
        <v>15</v>
      </c>
      <c r="C11" s="34">
        <f ca="1">INTERCEPT(INDIRECT($D$9):G991,INDIRECT($C$9):F991)</f>
        <v>1.3264001013682187E-3</v>
      </c>
      <c r="D11" s="23"/>
    </row>
    <row r="12" spans="1:19" s="21" customFormat="1" ht="12.95" customHeight="1" x14ac:dyDescent="0.2">
      <c r="A12" s="21" t="s">
        <v>16</v>
      </c>
      <c r="C12" s="34">
        <f ca="1">SLOPE(INDIRECT($D$9):G991,INDIRECT($C$9):F991)</f>
        <v>8.5944841511278016E-7</v>
      </c>
      <c r="D12" s="23"/>
      <c r="E12" s="63" t="s">
        <v>60</v>
      </c>
      <c r="F12" s="70" t="s">
        <v>64</v>
      </c>
    </row>
    <row r="13" spans="1:19" s="21" customFormat="1" ht="12.95" customHeight="1" x14ac:dyDescent="0.2">
      <c r="A13" s="21" t="s">
        <v>18</v>
      </c>
      <c r="C13" s="23" t="s">
        <v>13</v>
      </c>
      <c r="E13" s="64" t="s">
        <v>31</v>
      </c>
      <c r="F13" s="65">
        <v>1</v>
      </c>
    </row>
    <row r="14" spans="1:19" s="21" customFormat="1" ht="12.95" customHeight="1" x14ac:dyDescent="0.2">
      <c r="E14" s="64" t="s">
        <v>29</v>
      </c>
      <c r="F14" s="66">
        <f ca="1">NOW()+15018.5+$C$5/24</f>
        <v>60507.760272685184</v>
      </c>
    </row>
    <row r="15" spans="1:19" s="21" customFormat="1" ht="12.95" customHeight="1" x14ac:dyDescent="0.2">
      <c r="A15" s="36" t="s">
        <v>17</v>
      </c>
      <c r="C15" s="37">
        <f ca="1">(C7+C11)+(C8+C12)*INT(MAX(F21:F3532))</f>
        <v>59926.563837210713</v>
      </c>
      <c r="E15" s="64" t="s">
        <v>32</v>
      </c>
      <c r="F15" s="66">
        <f ca="1">ROUND(2*($F$14-$C$7)/$C$8,0)/2+$F$13</f>
        <v>8510</v>
      </c>
    </row>
    <row r="16" spans="1:19" s="21" customFormat="1" ht="12.95" customHeight="1" x14ac:dyDescent="0.2">
      <c r="A16" s="24" t="s">
        <v>4</v>
      </c>
      <c r="C16" s="39">
        <f ca="1">+C8+C12</f>
        <v>0.88048585944841506</v>
      </c>
      <c r="E16" s="64" t="s">
        <v>33</v>
      </c>
      <c r="F16" s="66">
        <f ca="1">ROUND(2*($F$14-$C$15)/$C$16,0)/2+$F$13</f>
        <v>661</v>
      </c>
    </row>
    <row r="17" spans="1:21" s="21" customFormat="1" ht="12.95" customHeight="1" thickBot="1" x14ac:dyDescent="0.25">
      <c r="A17" s="38" t="s">
        <v>26</v>
      </c>
      <c r="C17" s="21">
        <f>COUNT(C21:C2190)</f>
        <v>12</v>
      </c>
      <c r="E17" s="64" t="s">
        <v>61</v>
      </c>
      <c r="F17" s="67">
        <f ca="1">+$C$15+$C$16*$F$16-15018.5-$C$5/24</f>
        <v>45490.460823639449</v>
      </c>
    </row>
    <row r="18" spans="1:21" s="21" customFormat="1" ht="12.95" customHeight="1" thickTop="1" thickBot="1" x14ac:dyDescent="0.25">
      <c r="A18" s="24" t="s">
        <v>5</v>
      </c>
      <c r="C18" s="40">
        <f ca="1">+C15</f>
        <v>59926.563837210713</v>
      </c>
      <c r="D18" s="41">
        <f ca="1">+C16</f>
        <v>0.88048585944841506</v>
      </c>
      <c r="E18" s="69" t="s">
        <v>62</v>
      </c>
      <c r="F18" s="68">
        <f ca="1">+($C$15+$C$16*$F$16)-($C$16/2)-15018.5-$C$5/24</f>
        <v>45490.020580709723</v>
      </c>
    </row>
    <row r="19" spans="1:21" s="21" customFormat="1" ht="12.95" customHeight="1" thickTop="1" x14ac:dyDescent="0.2">
      <c r="E19" s="38"/>
      <c r="F19" s="42"/>
    </row>
    <row r="20" spans="1:21" s="21" customFormat="1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3" t="s">
        <v>34</v>
      </c>
      <c r="I20" s="43" t="s">
        <v>35</v>
      </c>
      <c r="J20" s="43" t="s">
        <v>36</v>
      </c>
      <c r="K20" s="43" t="s">
        <v>37</v>
      </c>
      <c r="L20" s="43" t="s">
        <v>55</v>
      </c>
      <c r="M20" s="43" t="s">
        <v>24</v>
      </c>
      <c r="N20" s="43" t="s">
        <v>25</v>
      </c>
      <c r="O20" s="43" t="s">
        <v>22</v>
      </c>
      <c r="P20" s="44" t="s">
        <v>21</v>
      </c>
      <c r="Q20" s="35" t="s">
        <v>14</v>
      </c>
      <c r="U20" s="45" t="s">
        <v>53</v>
      </c>
    </row>
    <row r="21" spans="1:21" s="21" customFormat="1" ht="12.95" customHeight="1" x14ac:dyDescent="0.2">
      <c r="A21" s="21" t="s">
        <v>45</v>
      </c>
      <c r="B21" s="23"/>
      <c r="C21" s="46">
        <v>53015.629000000001</v>
      </c>
      <c r="D21" s="29" t="s">
        <v>13</v>
      </c>
      <c r="E21" s="21">
        <f t="shared" ref="E21:E32" si="0">+(C21-C$7)/C$8</f>
        <v>0</v>
      </c>
      <c r="F21" s="21">
        <f t="shared" ref="F21:F32" si="1">ROUND(2*E21,0)/2</f>
        <v>0</v>
      </c>
      <c r="G21" s="21">
        <f>+C21-(C$7+F21*C$8)</f>
        <v>0</v>
      </c>
      <c r="I21" s="21">
        <f>+G21</f>
        <v>0</v>
      </c>
      <c r="O21" s="21">
        <f t="shared" ref="O21:O32" ca="1" si="2">+C$11+C$12*$F21</f>
        <v>1.3264001013682187E-3</v>
      </c>
      <c r="Q21" s="47">
        <f t="shared" ref="Q21:Q32" si="3">+C21-15018.5</f>
        <v>37997.129000000001</v>
      </c>
    </row>
    <row r="22" spans="1:21" s="21" customFormat="1" ht="12.95" customHeight="1" x14ac:dyDescent="0.2">
      <c r="A22" s="13" t="s">
        <v>48</v>
      </c>
      <c r="B22" s="14" t="s">
        <v>49</v>
      </c>
      <c r="C22" s="17">
        <v>55538.663399999998</v>
      </c>
      <c r="D22" s="13">
        <v>6.9999999999999999E-4</v>
      </c>
      <c r="E22" s="21">
        <f t="shared" si="0"/>
        <v>2865.5052613048456</v>
      </c>
      <c r="F22" s="21">
        <f t="shared" si="1"/>
        <v>2865.5</v>
      </c>
      <c r="G22" s="21">
        <f>+C22-(C$7+F22*C$8)</f>
        <v>4.6325000002980232E-3</v>
      </c>
      <c r="K22" s="21">
        <f>+G22</f>
        <v>4.6325000002980232E-3</v>
      </c>
      <c r="O22" s="21">
        <f t="shared" ca="1" si="2"/>
        <v>3.7891495348738903E-3</v>
      </c>
      <c r="Q22" s="47">
        <f t="shared" si="3"/>
        <v>40520.163399999998</v>
      </c>
    </row>
    <row r="23" spans="1:21" s="21" customFormat="1" ht="12.95" customHeight="1" x14ac:dyDescent="0.2">
      <c r="A23" s="13" t="s">
        <v>50</v>
      </c>
      <c r="B23" s="14" t="s">
        <v>49</v>
      </c>
      <c r="C23" s="17">
        <v>55853.877800000002</v>
      </c>
      <c r="D23" s="13">
        <v>5.9999999999999995E-4</v>
      </c>
      <c r="E23" s="21">
        <f t="shared" si="0"/>
        <v>3223.5061358228718</v>
      </c>
      <c r="F23" s="21">
        <f t="shared" si="1"/>
        <v>3223.5</v>
      </c>
      <c r="G23" s="21">
        <f>+C23-(C$7+F23*C$8)</f>
        <v>5.4024999990360811E-3</v>
      </c>
      <c r="K23" s="21">
        <f>+G23</f>
        <v>5.4024999990360811E-3</v>
      </c>
      <c r="O23" s="21">
        <f t="shared" ca="1" si="2"/>
        <v>4.0968320674842655E-3</v>
      </c>
      <c r="Q23" s="47">
        <f t="shared" si="3"/>
        <v>40835.377800000002</v>
      </c>
    </row>
    <row r="24" spans="1:21" s="21" customFormat="1" ht="12.95" customHeight="1" x14ac:dyDescent="0.2">
      <c r="A24" s="48" t="s">
        <v>51</v>
      </c>
      <c r="B24" s="14" t="s">
        <v>49</v>
      </c>
      <c r="C24" s="17">
        <v>56214.877699999997</v>
      </c>
      <c r="D24" s="13">
        <v>6.9999999999999999E-4</v>
      </c>
      <c r="E24" s="21">
        <f t="shared" si="0"/>
        <v>3633.5073283474412</v>
      </c>
      <c r="F24" s="21">
        <f t="shared" si="1"/>
        <v>3633.5</v>
      </c>
      <c r="G24" s="21">
        <f>+C24-(C$7+F24*C$8)</f>
        <v>6.4524999979767017E-3</v>
      </c>
      <c r="K24" s="21">
        <f>+G24</f>
        <v>6.4524999979767017E-3</v>
      </c>
      <c r="O24" s="21">
        <f t="shared" ca="1" si="2"/>
        <v>4.4492059176805057E-3</v>
      </c>
      <c r="Q24" s="47">
        <f t="shared" si="3"/>
        <v>41196.377699999997</v>
      </c>
    </row>
    <row r="25" spans="1:21" s="21" customFormat="1" ht="12.95" customHeight="1" x14ac:dyDescent="0.2">
      <c r="A25" s="49" t="s">
        <v>47</v>
      </c>
      <c r="B25" s="50" t="s">
        <v>46</v>
      </c>
      <c r="C25" s="51">
        <v>56924.543859999998</v>
      </c>
      <c r="D25" s="52">
        <v>1.5E-3</v>
      </c>
      <c r="E25" s="21">
        <f t="shared" si="0"/>
        <v>4439.5019335934139</v>
      </c>
      <c r="F25" s="21">
        <f t="shared" si="1"/>
        <v>4439.5</v>
      </c>
      <c r="G25" s="21">
        <f t="shared" ref="G25:G26" si="4">+C25-(C$7+F25*C$8)</f>
        <v>1.702499997918494E-3</v>
      </c>
      <c r="K25" s="21">
        <f t="shared" ref="K25:K26" si="5">+G25</f>
        <v>1.702499997918494E-3</v>
      </c>
      <c r="O25" s="21">
        <f t="shared" ca="1" si="2"/>
        <v>5.1419213402614065E-3</v>
      </c>
      <c r="Q25" s="47">
        <f t="shared" si="3"/>
        <v>41906.043859999998</v>
      </c>
    </row>
    <row r="26" spans="1:21" s="21" customFormat="1" ht="12.95" customHeight="1" x14ac:dyDescent="0.2">
      <c r="A26" s="24" t="s">
        <v>52</v>
      </c>
      <c r="B26" s="23"/>
      <c r="C26" s="46">
        <v>58113.643199999999</v>
      </c>
      <c r="D26" s="29">
        <v>5.0000000000000001E-4</v>
      </c>
      <c r="E26" s="21">
        <f t="shared" si="0"/>
        <v>5790.0068712130224</v>
      </c>
      <c r="F26" s="21">
        <f t="shared" si="1"/>
        <v>5790</v>
      </c>
      <c r="G26" s="21">
        <f t="shared" si="4"/>
        <v>6.0499999963212758E-3</v>
      </c>
      <c r="K26" s="21">
        <f t="shared" si="5"/>
        <v>6.0499999963212758E-3</v>
      </c>
      <c r="O26" s="21">
        <f t="shared" ca="1" si="2"/>
        <v>6.302606424871216E-3</v>
      </c>
      <c r="Q26" s="47">
        <f t="shared" si="3"/>
        <v>43095.143199999999</v>
      </c>
    </row>
    <row r="27" spans="1:21" s="21" customFormat="1" ht="12.95" customHeight="1" x14ac:dyDescent="0.2">
      <c r="A27" s="15" t="s">
        <v>56</v>
      </c>
      <c r="B27" s="16" t="s">
        <v>49</v>
      </c>
      <c r="C27" s="18">
        <v>59515.3678</v>
      </c>
      <c r="D27" s="59">
        <v>2.0999999999999999E-3</v>
      </c>
      <c r="E27" s="21">
        <f t="shared" si="0"/>
        <v>7381.9983304655952</v>
      </c>
      <c r="F27" s="21">
        <f t="shared" si="1"/>
        <v>7382</v>
      </c>
      <c r="G27" s="21">
        <f t="shared" ref="G27:G32" si="6">+C27-(C$7+F27*C$8)</f>
        <v>-1.4700000028824434E-3</v>
      </c>
      <c r="K27" s="21">
        <f t="shared" ref="K27:K32" si="7">G27</f>
        <v>-1.4700000028824434E-3</v>
      </c>
      <c r="O27" s="21">
        <f t="shared" ca="1" si="2"/>
        <v>7.670848301730762E-3</v>
      </c>
      <c r="Q27" s="47">
        <f t="shared" si="3"/>
        <v>44496.8678</v>
      </c>
    </row>
    <row r="28" spans="1:21" s="21" customFormat="1" ht="12.95" customHeight="1" x14ac:dyDescent="0.2">
      <c r="A28" s="24" t="s">
        <v>54</v>
      </c>
      <c r="B28" s="23"/>
      <c r="C28" s="46">
        <v>59538.7255</v>
      </c>
      <c r="D28" s="29">
        <v>2.0000000000000001E-4</v>
      </c>
      <c r="E28" s="21">
        <f t="shared" si="0"/>
        <v>7408.5265507078484</v>
      </c>
      <c r="F28" s="21">
        <f t="shared" si="1"/>
        <v>7408.5</v>
      </c>
      <c r="G28" s="21">
        <f t="shared" si="6"/>
        <v>2.3377500001515727E-2</v>
      </c>
      <c r="K28" s="21">
        <f t="shared" si="7"/>
        <v>2.3377500001515727E-2</v>
      </c>
      <c r="O28" s="21">
        <f t="shared" ca="1" si="2"/>
        <v>7.6936236847312501E-3</v>
      </c>
      <c r="Q28" s="47">
        <f t="shared" si="3"/>
        <v>44520.2255</v>
      </c>
    </row>
    <row r="29" spans="1:21" s="21" customFormat="1" ht="12.95" customHeight="1" x14ac:dyDescent="0.2">
      <c r="A29" s="15" t="s">
        <v>56</v>
      </c>
      <c r="B29" s="16" t="s">
        <v>49</v>
      </c>
      <c r="C29" s="18">
        <v>59544.436000000002</v>
      </c>
      <c r="D29" s="59">
        <v>5.0000000000000001E-3</v>
      </c>
      <c r="E29" s="21">
        <f t="shared" si="0"/>
        <v>7415.0121807867263</v>
      </c>
      <c r="F29" s="21">
        <f t="shared" si="1"/>
        <v>7415</v>
      </c>
      <c r="G29" s="21">
        <f t="shared" si="6"/>
        <v>1.0725000000093132E-2</v>
      </c>
      <c r="K29" s="21">
        <f t="shared" si="7"/>
        <v>1.0725000000093132E-2</v>
      </c>
      <c r="O29" s="21">
        <f t="shared" ca="1" si="2"/>
        <v>7.6992100994294835E-3</v>
      </c>
      <c r="Q29" s="47">
        <f t="shared" si="3"/>
        <v>44525.936000000002</v>
      </c>
    </row>
    <row r="30" spans="1:21" s="21" customFormat="1" ht="12.95" customHeight="1" x14ac:dyDescent="0.2">
      <c r="A30" s="20" t="s">
        <v>59</v>
      </c>
      <c r="B30" s="53" t="s">
        <v>49</v>
      </c>
      <c r="C30" s="54">
        <v>59554.923199999997</v>
      </c>
      <c r="D30" s="55">
        <v>2.0000000000000001E-4</v>
      </c>
      <c r="E30" s="21">
        <f t="shared" si="0"/>
        <v>7426.922889089532</v>
      </c>
      <c r="F30" s="21">
        <f t="shared" si="1"/>
        <v>7427</v>
      </c>
      <c r="O30" s="21">
        <f t="shared" ca="1" si="2"/>
        <v>7.7095234804108372E-3</v>
      </c>
      <c r="Q30" s="47">
        <f t="shared" si="3"/>
        <v>44536.423199999997</v>
      </c>
      <c r="U30" s="21">
        <f>+C30-(C$7+F30*C$8)</f>
        <v>-6.7895000000135042E-2</v>
      </c>
    </row>
    <row r="31" spans="1:21" s="21" customFormat="1" ht="12.95" customHeight="1" x14ac:dyDescent="0.2">
      <c r="A31" s="56" t="s">
        <v>57</v>
      </c>
      <c r="B31" s="62" t="s">
        <v>49</v>
      </c>
      <c r="C31" s="19">
        <v>59924.367000000086</v>
      </c>
      <c r="D31" s="59">
        <v>5.0000000000000001E-3</v>
      </c>
      <c r="E31" s="21">
        <f t="shared" si="0"/>
        <v>7846.5141370949932</v>
      </c>
      <c r="F31" s="21">
        <f t="shared" si="1"/>
        <v>7846.5</v>
      </c>
      <c r="G31" s="21">
        <f t="shared" si="6"/>
        <v>1.2447500084817875E-2</v>
      </c>
      <c r="K31" s="21">
        <f t="shared" si="7"/>
        <v>1.2447500084817875E-2</v>
      </c>
      <c r="O31" s="21">
        <f t="shared" ca="1" si="2"/>
        <v>8.070062090550648E-3</v>
      </c>
      <c r="Q31" s="47">
        <f t="shared" si="3"/>
        <v>44905.867000000086</v>
      </c>
    </row>
    <row r="32" spans="1:21" s="21" customFormat="1" ht="12.95" customHeight="1" x14ac:dyDescent="0.2">
      <c r="A32" s="57" t="s">
        <v>58</v>
      </c>
      <c r="B32" s="58" t="s">
        <v>49</v>
      </c>
      <c r="C32" s="60">
        <v>59926.990999999922</v>
      </c>
      <c r="D32" s="29"/>
      <c r="E32" s="21">
        <f t="shared" si="0"/>
        <v>7849.4943127934275</v>
      </c>
      <c r="F32" s="21">
        <f t="shared" si="1"/>
        <v>7849.5</v>
      </c>
      <c r="G32" s="21">
        <f t="shared" si="6"/>
        <v>-5.0075000763172284E-3</v>
      </c>
      <c r="K32" s="21">
        <f t="shared" si="7"/>
        <v>-5.0075000763172284E-3</v>
      </c>
      <c r="O32" s="21">
        <f t="shared" ca="1" si="2"/>
        <v>8.0726404357959868E-3</v>
      </c>
      <c r="Q32" s="47">
        <f t="shared" si="3"/>
        <v>44908.490999999922</v>
      </c>
    </row>
    <row r="33" spans="2:4" s="21" customFormat="1" ht="12.95" customHeight="1" x14ac:dyDescent="0.2">
      <c r="B33" s="23"/>
      <c r="C33" s="46"/>
      <c r="D33" s="29"/>
    </row>
    <row r="34" spans="2:4" s="21" customFormat="1" ht="12.95" customHeight="1" x14ac:dyDescent="0.2">
      <c r="B34" s="23"/>
      <c r="C34" s="46"/>
      <c r="D34" s="29"/>
    </row>
    <row r="35" spans="2:4" s="21" customFormat="1" ht="12.95" customHeight="1" x14ac:dyDescent="0.2">
      <c r="B35" s="23"/>
      <c r="C35" s="46"/>
      <c r="D35" s="29"/>
    </row>
    <row r="36" spans="2:4" s="21" customFormat="1" ht="12.95" customHeight="1" x14ac:dyDescent="0.2">
      <c r="B36" s="23"/>
      <c r="C36" s="46"/>
      <c r="D36" s="29"/>
    </row>
    <row r="37" spans="2:4" s="21" customFormat="1" ht="12.95" customHeight="1" x14ac:dyDescent="0.2">
      <c r="B37" s="23"/>
      <c r="C37" s="46"/>
      <c r="D37" s="29"/>
    </row>
    <row r="38" spans="2:4" s="21" customFormat="1" ht="12.95" customHeight="1" x14ac:dyDescent="0.2">
      <c r="B38" s="23"/>
      <c r="C38" s="29"/>
      <c r="D38" s="29"/>
    </row>
    <row r="39" spans="2:4" s="21" customFormat="1" ht="12.95" customHeight="1" x14ac:dyDescent="0.2">
      <c r="B39" s="23"/>
      <c r="C39" s="29"/>
      <c r="D39" s="29"/>
    </row>
    <row r="40" spans="2:4" s="21" customFormat="1" ht="12.95" customHeight="1" x14ac:dyDescent="0.2">
      <c r="B40" s="23"/>
      <c r="C40" s="29"/>
      <c r="D40" s="29"/>
    </row>
    <row r="41" spans="2:4" s="21" customFormat="1" ht="12.95" customHeight="1" x14ac:dyDescent="0.2">
      <c r="B41" s="23"/>
      <c r="C41" s="29"/>
      <c r="D41" s="29"/>
    </row>
    <row r="42" spans="2:4" s="21" customFormat="1" ht="12.95" customHeight="1" x14ac:dyDescent="0.2">
      <c r="B42" s="23"/>
      <c r="C42" s="29"/>
      <c r="D42" s="29"/>
    </row>
    <row r="43" spans="2:4" s="21" customFormat="1" ht="12.95" customHeight="1" x14ac:dyDescent="0.2">
      <c r="B43" s="23"/>
      <c r="C43" s="29"/>
      <c r="D43" s="29"/>
    </row>
    <row r="44" spans="2:4" s="21" customFormat="1" ht="12.95" customHeight="1" x14ac:dyDescent="0.2">
      <c r="B44" s="23"/>
      <c r="C44" s="29"/>
      <c r="D44" s="29"/>
    </row>
    <row r="45" spans="2:4" s="21" customFormat="1" ht="12.95" customHeight="1" x14ac:dyDescent="0.2">
      <c r="B45" s="23"/>
      <c r="C45" s="29"/>
      <c r="D45" s="29"/>
    </row>
    <row r="46" spans="2:4" s="21" customFormat="1" ht="12.95" customHeight="1" x14ac:dyDescent="0.2">
      <c r="B46" s="23"/>
      <c r="C46" s="29"/>
      <c r="D46" s="29"/>
    </row>
    <row r="47" spans="2:4" s="21" customFormat="1" ht="12.95" customHeight="1" x14ac:dyDescent="0.2">
      <c r="B47" s="23"/>
      <c r="C47" s="29"/>
      <c r="D47" s="29"/>
    </row>
    <row r="48" spans="2:4" s="21" customFormat="1" ht="12.95" customHeight="1" x14ac:dyDescent="0.2">
      <c r="B48" s="23"/>
      <c r="C48" s="29"/>
      <c r="D48" s="29"/>
    </row>
    <row r="49" spans="2:4" s="21" customFormat="1" ht="12.95" customHeight="1" x14ac:dyDescent="0.2">
      <c r="B49" s="23"/>
      <c r="C49" s="29"/>
      <c r="D49" s="29"/>
    </row>
    <row r="50" spans="2:4" s="21" customFormat="1" ht="12.95" customHeight="1" x14ac:dyDescent="0.2">
      <c r="B50" s="23"/>
      <c r="C50" s="29"/>
      <c r="D50" s="29"/>
    </row>
    <row r="51" spans="2:4" s="21" customFormat="1" ht="12.95" customHeight="1" x14ac:dyDescent="0.2">
      <c r="B51" s="23"/>
      <c r="C51" s="29"/>
      <c r="D51" s="29"/>
    </row>
    <row r="52" spans="2:4" s="21" customFormat="1" ht="12.95" customHeight="1" x14ac:dyDescent="0.2">
      <c r="B52" s="23"/>
      <c r="C52" s="29"/>
      <c r="D52" s="29"/>
    </row>
    <row r="53" spans="2:4" s="21" customFormat="1" ht="12.95" customHeight="1" x14ac:dyDescent="0.2">
      <c r="B53" s="23"/>
      <c r="C53" s="29"/>
      <c r="D53" s="29"/>
    </row>
    <row r="54" spans="2:4" s="21" customFormat="1" ht="12.95" customHeight="1" x14ac:dyDescent="0.2">
      <c r="B54" s="23"/>
      <c r="C54" s="29"/>
      <c r="D54" s="29"/>
    </row>
    <row r="55" spans="2:4" s="21" customFormat="1" ht="12.95" customHeight="1" x14ac:dyDescent="0.2">
      <c r="B55" s="23"/>
      <c r="C55" s="29"/>
      <c r="D55" s="29"/>
    </row>
    <row r="56" spans="2:4" s="21" customFormat="1" ht="12.95" customHeight="1" x14ac:dyDescent="0.2">
      <c r="B56" s="23"/>
      <c r="C56" s="29"/>
      <c r="D56" s="29"/>
    </row>
    <row r="57" spans="2:4" s="21" customFormat="1" ht="12.95" customHeight="1" x14ac:dyDescent="0.2">
      <c r="B57" s="23"/>
      <c r="C57" s="29"/>
      <c r="D57" s="29"/>
    </row>
    <row r="58" spans="2:4" s="21" customFormat="1" ht="12.95" customHeight="1" x14ac:dyDescent="0.2">
      <c r="B58" s="23"/>
      <c r="C58" s="29"/>
      <c r="D58" s="29"/>
    </row>
    <row r="59" spans="2:4" s="21" customFormat="1" ht="12.95" customHeight="1" x14ac:dyDescent="0.2">
      <c r="B59" s="23"/>
      <c r="C59" s="29"/>
      <c r="D59" s="29"/>
    </row>
    <row r="60" spans="2:4" s="21" customFormat="1" ht="12.95" customHeight="1" x14ac:dyDescent="0.2">
      <c r="B60" s="23"/>
      <c r="C60" s="29"/>
      <c r="D60" s="29"/>
    </row>
    <row r="61" spans="2:4" s="21" customFormat="1" ht="12.95" customHeight="1" x14ac:dyDescent="0.2">
      <c r="B61" s="23"/>
      <c r="C61" s="29"/>
      <c r="D61" s="29"/>
    </row>
    <row r="62" spans="2:4" s="21" customFormat="1" ht="12.95" customHeight="1" x14ac:dyDescent="0.2">
      <c r="B62" s="23"/>
      <c r="C62" s="29"/>
      <c r="D62" s="29"/>
    </row>
    <row r="63" spans="2:4" s="21" customFormat="1" ht="12.95" customHeight="1" x14ac:dyDescent="0.2">
      <c r="B63" s="23"/>
      <c r="C63" s="29"/>
      <c r="D63" s="29"/>
    </row>
    <row r="64" spans="2:4" s="21" customFormat="1" ht="12.95" customHeight="1" x14ac:dyDescent="0.2">
      <c r="B64" s="23"/>
      <c r="C64" s="29"/>
      <c r="D64" s="29"/>
    </row>
    <row r="65" spans="2:4" s="21" customFormat="1" ht="12.95" customHeight="1" x14ac:dyDescent="0.2">
      <c r="B65" s="23"/>
      <c r="C65" s="29"/>
      <c r="D65" s="29"/>
    </row>
    <row r="66" spans="2:4" s="21" customFormat="1" ht="12.95" customHeight="1" x14ac:dyDescent="0.2">
      <c r="B66" s="23"/>
      <c r="C66" s="29"/>
      <c r="D66" s="29"/>
    </row>
    <row r="67" spans="2:4" s="21" customFormat="1" ht="12.95" customHeight="1" x14ac:dyDescent="0.2">
      <c r="B67" s="23"/>
      <c r="C67" s="29"/>
      <c r="D67" s="29"/>
    </row>
    <row r="68" spans="2:4" s="21" customFormat="1" ht="12.95" customHeight="1" x14ac:dyDescent="0.2">
      <c r="B68" s="23"/>
      <c r="C68" s="29"/>
      <c r="D68" s="29"/>
    </row>
    <row r="69" spans="2:4" s="21" customFormat="1" ht="12.95" customHeight="1" x14ac:dyDescent="0.2">
      <c r="B69" s="23"/>
      <c r="C69" s="29"/>
      <c r="D69" s="29"/>
    </row>
    <row r="70" spans="2:4" s="21" customFormat="1" ht="12.95" customHeight="1" x14ac:dyDescent="0.2">
      <c r="B70" s="23"/>
      <c r="C70" s="29"/>
      <c r="D70" s="29"/>
    </row>
    <row r="71" spans="2:4" s="21" customFormat="1" ht="12.95" customHeight="1" x14ac:dyDescent="0.2">
      <c r="B71" s="23"/>
      <c r="C71" s="29"/>
      <c r="D71" s="29"/>
    </row>
    <row r="72" spans="2:4" s="21" customFormat="1" ht="12.95" customHeight="1" x14ac:dyDescent="0.2">
      <c r="B72" s="23"/>
      <c r="C72" s="29"/>
      <c r="D72" s="29"/>
    </row>
    <row r="73" spans="2:4" s="21" customFormat="1" ht="12.95" customHeight="1" x14ac:dyDescent="0.2">
      <c r="B73" s="23"/>
      <c r="C73" s="29"/>
      <c r="D73" s="29"/>
    </row>
    <row r="74" spans="2:4" s="21" customFormat="1" ht="12.95" customHeight="1" x14ac:dyDescent="0.2">
      <c r="B74" s="23"/>
      <c r="C74" s="29"/>
      <c r="D74" s="29"/>
    </row>
    <row r="75" spans="2:4" s="21" customFormat="1" ht="12.95" customHeight="1" x14ac:dyDescent="0.2">
      <c r="B75" s="23"/>
      <c r="C75" s="29"/>
      <c r="D75" s="29"/>
    </row>
    <row r="76" spans="2:4" s="21" customFormat="1" ht="12.95" customHeight="1" x14ac:dyDescent="0.2">
      <c r="B76" s="23"/>
      <c r="C76" s="29"/>
      <c r="D76" s="29"/>
    </row>
    <row r="77" spans="2:4" s="21" customFormat="1" ht="12.95" customHeight="1" x14ac:dyDescent="0.2">
      <c r="B77" s="23"/>
      <c r="C77" s="29"/>
      <c r="D77" s="29"/>
    </row>
    <row r="78" spans="2:4" s="21" customFormat="1" ht="12.95" customHeight="1" x14ac:dyDescent="0.2">
      <c r="B78" s="23"/>
      <c r="C78" s="29"/>
      <c r="D78" s="29"/>
    </row>
    <row r="79" spans="2:4" s="21" customFormat="1" ht="12.95" customHeight="1" x14ac:dyDescent="0.2">
      <c r="B79" s="23"/>
      <c r="C79" s="29"/>
      <c r="D79" s="29"/>
    </row>
    <row r="80" spans="2:4" s="21" customFormat="1" ht="12.95" customHeight="1" x14ac:dyDescent="0.2">
      <c r="B80" s="23"/>
      <c r="C80" s="29"/>
      <c r="D80" s="29"/>
    </row>
    <row r="81" spans="2:4" s="21" customFormat="1" ht="12.95" customHeight="1" x14ac:dyDescent="0.2">
      <c r="B81" s="23"/>
      <c r="C81" s="29"/>
      <c r="D81" s="29"/>
    </row>
    <row r="82" spans="2:4" s="21" customFormat="1" ht="12.95" customHeight="1" x14ac:dyDescent="0.2">
      <c r="B82" s="23"/>
      <c r="C82" s="29"/>
      <c r="D82" s="29"/>
    </row>
    <row r="83" spans="2:4" s="21" customFormat="1" ht="12.95" customHeight="1" x14ac:dyDescent="0.2">
      <c r="B83" s="23"/>
      <c r="C83" s="29"/>
      <c r="D83" s="29"/>
    </row>
    <row r="84" spans="2:4" s="21" customFormat="1" ht="12.95" customHeight="1" x14ac:dyDescent="0.2">
      <c r="B84" s="23"/>
      <c r="C84" s="29"/>
      <c r="D84" s="29"/>
    </row>
    <row r="85" spans="2:4" s="21" customFormat="1" ht="12.95" customHeight="1" x14ac:dyDescent="0.2">
      <c r="B85" s="23"/>
      <c r="C85" s="29"/>
      <c r="D85" s="29"/>
    </row>
    <row r="86" spans="2:4" s="21" customFormat="1" ht="12.95" customHeight="1" x14ac:dyDescent="0.2">
      <c r="B86" s="23"/>
      <c r="C86" s="29"/>
      <c r="D86" s="29"/>
    </row>
    <row r="87" spans="2:4" s="21" customFormat="1" ht="12.95" customHeight="1" x14ac:dyDescent="0.2">
      <c r="B87" s="23"/>
      <c r="C87" s="29"/>
      <c r="D87" s="29"/>
    </row>
    <row r="88" spans="2:4" s="21" customFormat="1" ht="12.95" customHeight="1" x14ac:dyDescent="0.2">
      <c r="B88" s="23"/>
      <c r="C88" s="29"/>
      <c r="D88" s="29"/>
    </row>
    <row r="89" spans="2:4" s="21" customFormat="1" ht="12.95" customHeight="1" x14ac:dyDescent="0.2">
      <c r="B89" s="23"/>
      <c r="C89" s="29"/>
      <c r="D89" s="29"/>
    </row>
    <row r="90" spans="2:4" s="21" customFormat="1" ht="12.95" customHeight="1" x14ac:dyDescent="0.2">
      <c r="B90" s="23"/>
      <c r="C90" s="29"/>
      <c r="D90" s="29"/>
    </row>
    <row r="91" spans="2:4" s="21" customFormat="1" ht="12.95" customHeight="1" x14ac:dyDescent="0.2">
      <c r="B91" s="23"/>
      <c r="C91" s="29"/>
      <c r="D91" s="29"/>
    </row>
    <row r="92" spans="2:4" s="21" customFormat="1" ht="12.95" customHeight="1" x14ac:dyDescent="0.2">
      <c r="B92" s="23"/>
      <c r="C92" s="29"/>
      <c r="D92" s="29"/>
    </row>
    <row r="93" spans="2:4" s="21" customFormat="1" ht="12.95" customHeight="1" x14ac:dyDescent="0.2">
      <c r="B93" s="23"/>
      <c r="C93" s="29"/>
      <c r="D93" s="29"/>
    </row>
    <row r="94" spans="2:4" s="21" customFormat="1" ht="12.95" customHeight="1" x14ac:dyDescent="0.2">
      <c r="B94" s="23"/>
      <c r="C94" s="29"/>
      <c r="D94" s="29"/>
    </row>
    <row r="95" spans="2:4" s="21" customFormat="1" ht="12.95" customHeight="1" x14ac:dyDescent="0.2">
      <c r="B95" s="23"/>
      <c r="C95" s="29"/>
      <c r="D95" s="29"/>
    </row>
    <row r="96" spans="2:4" s="21" customFormat="1" ht="12.95" customHeight="1" x14ac:dyDescent="0.2">
      <c r="B96" s="23"/>
      <c r="C96" s="29"/>
      <c r="D96" s="29"/>
    </row>
    <row r="97" spans="2:4" s="21" customFormat="1" ht="12.95" customHeight="1" x14ac:dyDescent="0.2">
      <c r="B97" s="23"/>
      <c r="C97" s="29"/>
      <c r="D97" s="29"/>
    </row>
    <row r="98" spans="2:4" s="21" customFormat="1" ht="12.95" customHeight="1" x14ac:dyDescent="0.2">
      <c r="B98" s="23"/>
      <c r="C98" s="29"/>
      <c r="D98" s="29"/>
    </row>
    <row r="99" spans="2:4" s="21" customFormat="1" ht="12.95" customHeight="1" x14ac:dyDescent="0.2">
      <c r="B99" s="23"/>
      <c r="C99" s="29"/>
      <c r="D99" s="29"/>
    </row>
    <row r="100" spans="2:4" s="21" customFormat="1" ht="12.95" customHeight="1" x14ac:dyDescent="0.2">
      <c r="B100" s="23"/>
      <c r="C100" s="29"/>
      <c r="D100" s="29"/>
    </row>
    <row r="101" spans="2:4" s="21" customFormat="1" ht="12.95" customHeight="1" x14ac:dyDescent="0.2">
      <c r="B101" s="23"/>
      <c r="C101" s="29"/>
      <c r="D101" s="29"/>
    </row>
    <row r="102" spans="2:4" s="21" customFormat="1" ht="12.95" customHeight="1" x14ac:dyDescent="0.2">
      <c r="B102" s="23"/>
      <c r="C102" s="29"/>
      <c r="D102" s="29"/>
    </row>
    <row r="103" spans="2:4" s="21" customFormat="1" ht="12.95" customHeight="1" x14ac:dyDescent="0.2">
      <c r="B103" s="23"/>
      <c r="C103" s="29"/>
      <c r="D103" s="29"/>
    </row>
    <row r="104" spans="2:4" s="21" customFormat="1" ht="12.95" customHeight="1" x14ac:dyDescent="0.2">
      <c r="B104" s="23"/>
      <c r="C104" s="29"/>
      <c r="D104" s="29"/>
    </row>
    <row r="105" spans="2:4" s="21" customFormat="1" ht="12.95" customHeight="1" x14ac:dyDescent="0.2">
      <c r="B105" s="23"/>
      <c r="C105" s="29"/>
      <c r="D105" s="29"/>
    </row>
    <row r="106" spans="2:4" s="21" customFormat="1" ht="12.95" customHeight="1" x14ac:dyDescent="0.2">
      <c r="B106" s="23"/>
      <c r="C106" s="29"/>
      <c r="D106" s="29"/>
    </row>
    <row r="107" spans="2:4" s="21" customFormat="1" ht="12.95" customHeight="1" x14ac:dyDescent="0.2">
      <c r="B107" s="23"/>
      <c r="C107" s="29"/>
      <c r="D107" s="29"/>
    </row>
    <row r="108" spans="2:4" s="21" customFormat="1" ht="12.95" customHeight="1" x14ac:dyDescent="0.2">
      <c r="B108" s="23"/>
      <c r="C108" s="29"/>
      <c r="D108" s="29"/>
    </row>
    <row r="109" spans="2:4" s="21" customFormat="1" ht="12.95" customHeight="1" x14ac:dyDescent="0.2">
      <c r="B109" s="23"/>
      <c r="C109" s="29"/>
      <c r="D109" s="29"/>
    </row>
    <row r="110" spans="2:4" s="21" customFormat="1" ht="12.95" customHeight="1" x14ac:dyDescent="0.2">
      <c r="B110" s="23"/>
      <c r="C110" s="29"/>
      <c r="D110" s="29"/>
    </row>
    <row r="111" spans="2:4" s="21" customFormat="1" ht="12.95" customHeight="1" x14ac:dyDescent="0.2">
      <c r="B111" s="23"/>
      <c r="C111" s="29"/>
      <c r="D111" s="29"/>
    </row>
    <row r="112" spans="2:4" s="21" customFormat="1" ht="12.95" customHeight="1" x14ac:dyDescent="0.2">
      <c r="B112" s="23"/>
      <c r="C112" s="29"/>
      <c r="D112" s="29"/>
    </row>
    <row r="113" spans="2:4" s="21" customFormat="1" ht="12.95" customHeight="1" x14ac:dyDescent="0.2">
      <c r="B113" s="23"/>
      <c r="C113" s="29"/>
      <c r="D113" s="29"/>
    </row>
    <row r="114" spans="2:4" s="21" customFormat="1" ht="12.95" customHeight="1" x14ac:dyDescent="0.2">
      <c r="B114" s="23"/>
      <c r="C114" s="29"/>
      <c r="D114" s="29"/>
    </row>
    <row r="115" spans="2:4" s="21" customFormat="1" ht="12.95" customHeight="1" x14ac:dyDescent="0.2">
      <c r="B115" s="23"/>
      <c r="C115" s="29"/>
      <c r="D115" s="29"/>
    </row>
    <row r="116" spans="2:4" s="21" customFormat="1" ht="12.95" customHeight="1" x14ac:dyDescent="0.2">
      <c r="B116" s="23"/>
      <c r="C116" s="29"/>
      <c r="D116" s="29"/>
    </row>
    <row r="117" spans="2:4" s="21" customFormat="1" ht="12.95" customHeight="1" x14ac:dyDescent="0.2">
      <c r="B117" s="23"/>
      <c r="C117" s="29"/>
      <c r="D117" s="29"/>
    </row>
    <row r="118" spans="2:4" s="21" customFormat="1" ht="12.95" customHeight="1" x14ac:dyDescent="0.2">
      <c r="B118" s="23"/>
      <c r="C118" s="29"/>
      <c r="D118" s="29"/>
    </row>
    <row r="119" spans="2:4" s="21" customFormat="1" ht="12.95" customHeight="1" x14ac:dyDescent="0.2">
      <c r="B119" s="23"/>
      <c r="C119" s="29"/>
      <c r="D119" s="29"/>
    </row>
    <row r="120" spans="2:4" s="21" customFormat="1" ht="12.95" customHeight="1" x14ac:dyDescent="0.2">
      <c r="B120" s="23"/>
      <c r="C120" s="29"/>
      <c r="D120" s="29"/>
    </row>
    <row r="121" spans="2:4" s="21" customFormat="1" ht="12.95" customHeight="1" x14ac:dyDescent="0.2">
      <c r="B121" s="23"/>
      <c r="C121" s="29"/>
      <c r="D121" s="29"/>
    </row>
    <row r="122" spans="2:4" s="21" customFormat="1" ht="12.95" customHeight="1" x14ac:dyDescent="0.2">
      <c r="B122" s="23"/>
      <c r="C122" s="29"/>
      <c r="D122" s="29"/>
    </row>
    <row r="123" spans="2:4" s="21" customFormat="1" ht="12.95" customHeight="1" x14ac:dyDescent="0.2">
      <c r="B123" s="23"/>
      <c r="C123" s="29"/>
      <c r="D123" s="29"/>
    </row>
    <row r="124" spans="2:4" s="21" customFormat="1" ht="12.95" customHeight="1" x14ac:dyDescent="0.2">
      <c r="B124" s="23"/>
      <c r="C124" s="29"/>
      <c r="D124" s="29"/>
    </row>
    <row r="125" spans="2:4" s="21" customFormat="1" ht="12.95" customHeight="1" x14ac:dyDescent="0.2">
      <c r="B125" s="23"/>
      <c r="C125" s="29"/>
      <c r="D125" s="29"/>
    </row>
    <row r="126" spans="2:4" s="21" customFormat="1" ht="12.95" customHeight="1" x14ac:dyDescent="0.2">
      <c r="B126" s="23"/>
      <c r="C126" s="29"/>
      <c r="D126" s="29"/>
    </row>
    <row r="127" spans="2:4" s="21" customFormat="1" ht="12.95" customHeight="1" x14ac:dyDescent="0.2">
      <c r="B127" s="23"/>
      <c r="C127" s="29"/>
      <c r="D127" s="29"/>
    </row>
    <row r="128" spans="2:4" s="21" customFormat="1" ht="12.95" customHeight="1" x14ac:dyDescent="0.2">
      <c r="B128" s="23"/>
      <c r="C128" s="29"/>
      <c r="D128" s="29"/>
    </row>
    <row r="129" spans="2:4" s="21" customFormat="1" ht="12.95" customHeight="1" x14ac:dyDescent="0.2">
      <c r="B129" s="23"/>
      <c r="C129" s="29"/>
      <c r="D129" s="29"/>
    </row>
    <row r="130" spans="2:4" s="21" customFormat="1" ht="12.95" customHeight="1" x14ac:dyDescent="0.2">
      <c r="B130" s="23"/>
      <c r="C130" s="29"/>
      <c r="D130" s="29"/>
    </row>
    <row r="131" spans="2:4" s="21" customFormat="1" ht="12.95" customHeight="1" x14ac:dyDescent="0.2">
      <c r="B131" s="23"/>
      <c r="C131" s="29"/>
      <c r="D131" s="29"/>
    </row>
    <row r="132" spans="2:4" s="21" customFormat="1" ht="12.95" customHeight="1" x14ac:dyDescent="0.2">
      <c r="B132" s="23"/>
      <c r="C132" s="29"/>
      <c r="D132" s="29"/>
    </row>
    <row r="133" spans="2:4" s="21" customFormat="1" ht="12.95" customHeight="1" x14ac:dyDescent="0.2">
      <c r="B133" s="23"/>
      <c r="C133" s="29"/>
      <c r="D133" s="29"/>
    </row>
    <row r="134" spans="2:4" s="21" customFormat="1" ht="12.95" customHeight="1" x14ac:dyDescent="0.2">
      <c r="B134" s="23"/>
      <c r="C134" s="29"/>
      <c r="D134" s="29"/>
    </row>
    <row r="135" spans="2:4" s="21" customFormat="1" ht="12.95" customHeight="1" x14ac:dyDescent="0.2">
      <c r="B135" s="23"/>
      <c r="C135" s="29"/>
      <c r="D135" s="29"/>
    </row>
    <row r="136" spans="2:4" s="21" customFormat="1" ht="12.95" customHeight="1" x14ac:dyDescent="0.2">
      <c r="B136" s="23"/>
      <c r="C136" s="29"/>
      <c r="D136" s="29"/>
    </row>
    <row r="137" spans="2:4" s="21" customFormat="1" ht="12.95" customHeight="1" x14ac:dyDescent="0.2">
      <c r="B137" s="23"/>
      <c r="C137" s="29"/>
      <c r="D137" s="29"/>
    </row>
    <row r="138" spans="2:4" s="21" customFormat="1" ht="12.95" customHeight="1" x14ac:dyDescent="0.2">
      <c r="B138" s="23"/>
      <c r="C138" s="29"/>
      <c r="D138" s="29"/>
    </row>
    <row r="139" spans="2:4" s="21" customFormat="1" ht="12.95" customHeight="1" x14ac:dyDescent="0.2">
      <c r="B139" s="23"/>
      <c r="C139" s="29"/>
      <c r="D139" s="29"/>
    </row>
    <row r="140" spans="2:4" s="21" customFormat="1" ht="12.95" customHeight="1" x14ac:dyDescent="0.2">
      <c r="B140" s="23"/>
      <c r="C140" s="29"/>
      <c r="D140" s="29"/>
    </row>
    <row r="141" spans="2:4" s="21" customFormat="1" ht="12.95" customHeight="1" x14ac:dyDescent="0.2">
      <c r="B141" s="23"/>
      <c r="C141" s="29"/>
      <c r="D141" s="29"/>
    </row>
    <row r="142" spans="2:4" s="21" customFormat="1" ht="12.95" customHeight="1" x14ac:dyDescent="0.2">
      <c r="B142" s="23"/>
      <c r="C142" s="29"/>
      <c r="D142" s="29"/>
    </row>
    <row r="143" spans="2:4" s="21" customFormat="1" ht="12.95" customHeight="1" x14ac:dyDescent="0.2">
      <c r="B143" s="23"/>
      <c r="C143" s="29"/>
      <c r="D143" s="29"/>
    </row>
    <row r="144" spans="2:4" s="21" customFormat="1" ht="12.95" customHeight="1" x14ac:dyDescent="0.2">
      <c r="B144" s="23"/>
      <c r="C144" s="29"/>
      <c r="D144" s="29"/>
    </row>
    <row r="145" spans="2:4" s="21" customFormat="1" ht="12.95" customHeight="1" x14ac:dyDescent="0.2">
      <c r="B145" s="23"/>
      <c r="C145" s="29"/>
      <c r="D145" s="29"/>
    </row>
    <row r="146" spans="2:4" s="21" customFormat="1" ht="12.95" customHeight="1" x14ac:dyDescent="0.2">
      <c r="B146" s="23"/>
      <c r="C146" s="29"/>
      <c r="D146" s="29"/>
    </row>
    <row r="147" spans="2:4" s="21" customFormat="1" ht="12.95" customHeight="1" x14ac:dyDescent="0.2">
      <c r="B147" s="23"/>
      <c r="C147" s="29"/>
      <c r="D147" s="29"/>
    </row>
    <row r="148" spans="2:4" s="21" customFormat="1" ht="12.95" customHeight="1" x14ac:dyDescent="0.2">
      <c r="B148" s="23"/>
      <c r="C148" s="29"/>
      <c r="D148" s="29"/>
    </row>
    <row r="149" spans="2:4" s="21" customFormat="1" ht="12.95" customHeight="1" x14ac:dyDescent="0.2">
      <c r="B149" s="23"/>
      <c r="C149" s="29"/>
      <c r="D149" s="29"/>
    </row>
    <row r="150" spans="2:4" s="21" customFormat="1" ht="12.95" customHeight="1" x14ac:dyDescent="0.2">
      <c r="B150" s="23"/>
      <c r="C150" s="29"/>
      <c r="D150" s="29"/>
    </row>
    <row r="151" spans="2:4" s="21" customFormat="1" ht="12.95" customHeight="1" x14ac:dyDescent="0.2">
      <c r="C151" s="29"/>
      <c r="D151" s="29"/>
    </row>
    <row r="152" spans="2:4" s="21" customFormat="1" ht="12.95" customHeight="1" x14ac:dyDescent="0.2">
      <c r="C152" s="29"/>
      <c r="D152" s="29"/>
    </row>
    <row r="153" spans="2:4" s="21" customFormat="1" ht="12.95" customHeight="1" x14ac:dyDescent="0.2">
      <c r="C153" s="29"/>
      <c r="D153" s="29"/>
    </row>
    <row r="154" spans="2:4" s="21" customFormat="1" ht="12.95" customHeight="1" x14ac:dyDescent="0.2">
      <c r="C154" s="29"/>
      <c r="D154" s="29"/>
    </row>
    <row r="155" spans="2:4" s="21" customFormat="1" ht="12.95" customHeight="1" x14ac:dyDescent="0.2">
      <c r="C155" s="29"/>
      <c r="D155" s="29"/>
    </row>
    <row r="156" spans="2:4" s="21" customFormat="1" ht="12.95" customHeight="1" x14ac:dyDescent="0.2">
      <c r="C156" s="29"/>
      <c r="D156" s="29"/>
    </row>
    <row r="157" spans="2:4" s="21" customFormat="1" ht="12.95" customHeight="1" x14ac:dyDescent="0.2">
      <c r="C157" s="29"/>
      <c r="D157" s="29"/>
    </row>
    <row r="158" spans="2:4" s="21" customFormat="1" ht="12.95" customHeight="1" x14ac:dyDescent="0.2">
      <c r="C158" s="29"/>
      <c r="D158" s="29"/>
    </row>
    <row r="159" spans="2:4" s="21" customFormat="1" ht="12.95" customHeight="1" x14ac:dyDescent="0.2">
      <c r="C159" s="29"/>
      <c r="D159" s="29"/>
    </row>
    <row r="160" spans="2:4" s="21" customFormat="1" ht="12.95" customHeight="1" x14ac:dyDescent="0.2">
      <c r="C160" s="29"/>
      <c r="D160" s="29"/>
    </row>
    <row r="161" spans="3:4" s="21" customFormat="1" ht="12.95" customHeight="1" x14ac:dyDescent="0.2">
      <c r="C161" s="29"/>
      <c r="D161" s="29"/>
    </row>
    <row r="162" spans="3:4" s="21" customFormat="1" ht="12.95" customHeight="1" x14ac:dyDescent="0.2">
      <c r="C162" s="29"/>
      <c r="D162" s="29"/>
    </row>
    <row r="163" spans="3:4" s="21" customFormat="1" ht="12.95" customHeight="1" x14ac:dyDescent="0.2">
      <c r="C163" s="29"/>
      <c r="D163" s="29"/>
    </row>
    <row r="164" spans="3:4" s="21" customFormat="1" ht="12.95" customHeight="1" x14ac:dyDescent="0.2">
      <c r="C164" s="29"/>
      <c r="D164" s="29"/>
    </row>
    <row r="165" spans="3:4" s="21" customFormat="1" ht="12.95" customHeight="1" x14ac:dyDescent="0.2">
      <c r="C165" s="29"/>
      <c r="D165" s="29"/>
    </row>
    <row r="166" spans="3:4" s="21" customFormat="1" ht="12.95" customHeight="1" x14ac:dyDescent="0.2">
      <c r="C166" s="29"/>
      <c r="D166" s="29"/>
    </row>
    <row r="167" spans="3:4" s="21" customFormat="1" ht="12.95" customHeight="1" x14ac:dyDescent="0.2">
      <c r="C167" s="29"/>
      <c r="D167" s="29"/>
    </row>
    <row r="168" spans="3:4" s="21" customFormat="1" ht="12.95" customHeight="1" x14ac:dyDescent="0.2">
      <c r="C168" s="29"/>
      <c r="D168" s="29"/>
    </row>
    <row r="169" spans="3:4" s="21" customFormat="1" ht="12.95" customHeight="1" x14ac:dyDescent="0.2">
      <c r="C169" s="29"/>
      <c r="D169" s="29"/>
    </row>
    <row r="170" spans="3:4" s="21" customFormat="1" ht="12.95" customHeight="1" x14ac:dyDescent="0.2">
      <c r="C170" s="29"/>
      <c r="D170" s="29"/>
    </row>
    <row r="171" spans="3:4" s="21" customFormat="1" ht="12.95" customHeight="1" x14ac:dyDescent="0.2">
      <c r="C171" s="29"/>
      <c r="D171" s="29"/>
    </row>
    <row r="172" spans="3:4" s="21" customFormat="1" ht="12.95" customHeight="1" x14ac:dyDescent="0.2">
      <c r="C172" s="29"/>
      <c r="D172" s="29"/>
    </row>
    <row r="173" spans="3:4" s="21" customFormat="1" ht="12.95" customHeight="1" x14ac:dyDescent="0.2">
      <c r="C173" s="29"/>
      <c r="D173" s="29"/>
    </row>
    <row r="174" spans="3:4" s="21" customFormat="1" ht="12.95" customHeight="1" x14ac:dyDescent="0.2">
      <c r="C174" s="29"/>
      <c r="D174" s="29"/>
    </row>
    <row r="175" spans="3:4" s="21" customFormat="1" ht="12.95" customHeight="1" x14ac:dyDescent="0.2">
      <c r="C175" s="29"/>
      <c r="D175" s="29"/>
    </row>
    <row r="176" spans="3:4" s="21" customFormat="1" ht="12.95" customHeight="1" x14ac:dyDescent="0.2">
      <c r="C176" s="29"/>
      <c r="D176" s="29"/>
    </row>
    <row r="177" spans="3:4" s="21" customFormat="1" ht="12.95" customHeight="1" x14ac:dyDescent="0.2">
      <c r="C177" s="29"/>
      <c r="D177" s="29"/>
    </row>
    <row r="178" spans="3:4" s="21" customFormat="1" ht="12.95" customHeight="1" x14ac:dyDescent="0.2">
      <c r="C178" s="29"/>
      <c r="D178" s="29"/>
    </row>
    <row r="179" spans="3:4" s="21" customFormat="1" ht="12.95" customHeight="1" x14ac:dyDescent="0.2">
      <c r="C179" s="29"/>
      <c r="D179" s="29"/>
    </row>
    <row r="180" spans="3:4" s="21" customFormat="1" ht="12.95" customHeight="1" x14ac:dyDescent="0.2">
      <c r="C180" s="29"/>
      <c r="D180" s="29"/>
    </row>
    <row r="181" spans="3:4" s="21" customFormat="1" ht="12.95" customHeight="1" x14ac:dyDescent="0.2">
      <c r="C181" s="29"/>
      <c r="D181" s="29"/>
    </row>
    <row r="182" spans="3:4" s="21" customFormat="1" ht="12.95" customHeight="1" x14ac:dyDescent="0.2">
      <c r="C182" s="29"/>
      <c r="D182" s="29"/>
    </row>
    <row r="183" spans="3:4" s="21" customFormat="1" ht="12.95" customHeight="1" x14ac:dyDescent="0.2">
      <c r="C183" s="29"/>
      <c r="D183" s="29"/>
    </row>
    <row r="184" spans="3:4" s="21" customFormat="1" ht="12.95" customHeight="1" x14ac:dyDescent="0.2">
      <c r="C184" s="29"/>
      <c r="D184" s="29"/>
    </row>
    <row r="185" spans="3:4" s="21" customFormat="1" ht="12.95" customHeight="1" x14ac:dyDescent="0.2">
      <c r="C185" s="29"/>
      <c r="D185" s="29"/>
    </row>
    <row r="186" spans="3:4" s="21" customFormat="1" ht="12.95" customHeight="1" x14ac:dyDescent="0.2">
      <c r="C186" s="29"/>
      <c r="D186" s="29"/>
    </row>
    <row r="187" spans="3:4" s="21" customFormat="1" ht="12.95" customHeight="1" x14ac:dyDescent="0.2">
      <c r="C187" s="29"/>
      <c r="D187" s="29"/>
    </row>
    <row r="188" spans="3:4" s="21" customFormat="1" ht="12.95" customHeight="1" x14ac:dyDescent="0.2">
      <c r="C188" s="29"/>
      <c r="D188" s="29"/>
    </row>
    <row r="189" spans="3:4" s="21" customFormat="1" ht="12.95" customHeight="1" x14ac:dyDescent="0.2">
      <c r="C189" s="29"/>
      <c r="D189" s="29"/>
    </row>
    <row r="190" spans="3:4" s="21" customFormat="1" ht="12.95" customHeight="1" x14ac:dyDescent="0.2">
      <c r="C190" s="29"/>
      <c r="D190" s="29"/>
    </row>
    <row r="191" spans="3:4" s="21" customFormat="1" ht="12.95" customHeight="1" x14ac:dyDescent="0.2">
      <c r="C191" s="29"/>
      <c r="D191" s="29"/>
    </row>
    <row r="192" spans="3:4" s="21" customFormat="1" ht="12.95" customHeight="1" x14ac:dyDescent="0.2">
      <c r="C192" s="29"/>
      <c r="D192" s="29"/>
    </row>
    <row r="193" spans="3:4" s="21" customFormat="1" ht="12.95" customHeight="1" x14ac:dyDescent="0.2">
      <c r="C193" s="29"/>
      <c r="D193" s="29"/>
    </row>
    <row r="194" spans="3:4" s="21" customFormat="1" ht="12.95" customHeight="1" x14ac:dyDescent="0.2">
      <c r="C194" s="29"/>
      <c r="D194" s="29"/>
    </row>
    <row r="195" spans="3:4" s="21" customFormat="1" ht="12.95" customHeight="1" x14ac:dyDescent="0.2">
      <c r="C195" s="29"/>
      <c r="D195" s="29"/>
    </row>
    <row r="196" spans="3:4" s="21" customFormat="1" ht="12.95" customHeight="1" x14ac:dyDescent="0.2">
      <c r="C196" s="29"/>
      <c r="D196" s="29"/>
    </row>
    <row r="197" spans="3:4" s="21" customFormat="1" ht="12.95" customHeight="1" x14ac:dyDescent="0.2">
      <c r="C197" s="29"/>
      <c r="D197" s="29"/>
    </row>
    <row r="198" spans="3:4" s="21" customFormat="1" ht="12.95" customHeight="1" x14ac:dyDescent="0.2">
      <c r="C198" s="29"/>
      <c r="D198" s="29"/>
    </row>
    <row r="199" spans="3:4" s="21" customFormat="1" ht="12.95" customHeight="1" x14ac:dyDescent="0.2">
      <c r="C199" s="29"/>
      <c r="D199" s="29"/>
    </row>
    <row r="200" spans="3:4" s="21" customFormat="1" ht="12.95" customHeight="1" x14ac:dyDescent="0.2">
      <c r="C200" s="29"/>
      <c r="D200" s="29"/>
    </row>
    <row r="201" spans="3:4" s="21" customFormat="1" ht="12.95" customHeight="1" x14ac:dyDescent="0.2">
      <c r="C201" s="29"/>
      <c r="D201" s="29"/>
    </row>
    <row r="202" spans="3:4" s="21" customFormat="1" ht="12.95" customHeight="1" x14ac:dyDescent="0.2">
      <c r="C202" s="29"/>
      <c r="D202" s="29"/>
    </row>
    <row r="203" spans="3:4" s="21" customFormat="1" ht="12.95" customHeight="1" x14ac:dyDescent="0.2">
      <c r="C203" s="29"/>
      <c r="D203" s="29"/>
    </row>
    <row r="204" spans="3:4" s="21" customFormat="1" ht="12.95" customHeight="1" x14ac:dyDescent="0.2">
      <c r="C204" s="29"/>
      <c r="D204" s="29"/>
    </row>
    <row r="205" spans="3:4" s="21" customFormat="1" ht="12.95" customHeight="1" x14ac:dyDescent="0.2">
      <c r="C205" s="29"/>
      <c r="D205" s="29"/>
    </row>
    <row r="206" spans="3:4" s="21" customFormat="1" ht="12.95" customHeight="1" x14ac:dyDescent="0.2">
      <c r="C206" s="29"/>
      <c r="D206" s="29"/>
    </row>
    <row r="207" spans="3:4" s="21" customFormat="1" ht="12.95" customHeight="1" x14ac:dyDescent="0.2">
      <c r="C207" s="29"/>
      <c r="D207" s="29"/>
    </row>
    <row r="208" spans="3:4" s="21" customFormat="1" ht="12.95" customHeight="1" x14ac:dyDescent="0.2">
      <c r="C208" s="29"/>
      <c r="D208" s="29"/>
    </row>
    <row r="209" spans="3:4" s="21" customFormat="1" ht="12.95" customHeight="1" x14ac:dyDescent="0.2">
      <c r="C209" s="29"/>
      <c r="D209" s="29"/>
    </row>
    <row r="210" spans="3:4" s="21" customFormat="1" ht="12.95" customHeight="1" x14ac:dyDescent="0.2">
      <c r="C210" s="29"/>
      <c r="D210" s="29"/>
    </row>
    <row r="211" spans="3:4" s="21" customFormat="1" ht="12.95" customHeight="1" x14ac:dyDescent="0.2">
      <c r="C211" s="29"/>
      <c r="D211" s="29"/>
    </row>
    <row r="212" spans="3:4" s="21" customFormat="1" ht="12.95" customHeight="1" x14ac:dyDescent="0.2">
      <c r="C212" s="29"/>
      <c r="D212" s="29"/>
    </row>
    <row r="213" spans="3:4" s="21" customFormat="1" ht="12.95" customHeight="1" x14ac:dyDescent="0.2">
      <c r="C213" s="29"/>
      <c r="D213" s="29"/>
    </row>
    <row r="214" spans="3:4" s="21" customFormat="1" ht="12.95" customHeight="1" x14ac:dyDescent="0.2">
      <c r="C214" s="29"/>
      <c r="D214" s="29"/>
    </row>
    <row r="215" spans="3:4" s="21" customFormat="1" ht="12.95" customHeight="1" x14ac:dyDescent="0.2">
      <c r="C215" s="29"/>
      <c r="D215" s="29"/>
    </row>
    <row r="216" spans="3:4" s="21" customFormat="1" ht="12.95" customHeight="1" x14ac:dyDescent="0.2">
      <c r="C216" s="29"/>
      <c r="D216" s="29"/>
    </row>
    <row r="217" spans="3:4" s="21" customFormat="1" ht="12.95" customHeight="1" x14ac:dyDescent="0.2">
      <c r="C217" s="29"/>
      <c r="D217" s="29"/>
    </row>
    <row r="218" spans="3:4" s="21" customFormat="1" ht="12.95" customHeight="1" x14ac:dyDescent="0.2">
      <c r="C218" s="29"/>
      <c r="D218" s="29"/>
    </row>
    <row r="219" spans="3:4" s="21" customFormat="1" ht="12.95" customHeight="1" x14ac:dyDescent="0.2">
      <c r="C219" s="29"/>
      <c r="D219" s="29"/>
    </row>
    <row r="220" spans="3:4" s="21" customFormat="1" ht="12.95" customHeight="1" x14ac:dyDescent="0.2">
      <c r="C220" s="29"/>
      <c r="D220" s="29"/>
    </row>
    <row r="221" spans="3:4" s="21" customFormat="1" ht="12.95" customHeight="1" x14ac:dyDescent="0.2">
      <c r="C221" s="29"/>
      <c r="D221" s="29"/>
    </row>
    <row r="222" spans="3:4" s="21" customFormat="1" ht="12.95" customHeight="1" x14ac:dyDescent="0.2">
      <c r="C222" s="29"/>
      <c r="D222" s="29"/>
    </row>
    <row r="223" spans="3:4" s="21" customFormat="1" ht="12.95" customHeight="1" x14ac:dyDescent="0.2">
      <c r="C223" s="29"/>
      <c r="D223" s="29"/>
    </row>
    <row r="224" spans="3:4" s="21" customFormat="1" ht="12.95" customHeight="1" x14ac:dyDescent="0.2">
      <c r="C224" s="29"/>
      <c r="D224" s="29"/>
    </row>
    <row r="225" spans="3:4" s="21" customFormat="1" ht="12.95" customHeight="1" x14ac:dyDescent="0.2">
      <c r="C225" s="29"/>
      <c r="D225" s="29"/>
    </row>
    <row r="226" spans="3:4" s="21" customFormat="1" ht="12.95" customHeight="1" x14ac:dyDescent="0.2">
      <c r="C226" s="29"/>
      <c r="D226" s="29"/>
    </row>
    <row r="227" spans="3:4" s="21" customFormat="1" ht="12.95" customHeight="1" x14ac:dyDescent="0.2">
      <c r="C227" s="29"/>
      <c r="D227" s="29"/>
    </row>
    <row r="228" spans="3:4" s="21" customFormat="1" ht="12.95" customHeight="1" x14ac:dyDescent="0.2">
      <c r="C228" s="29"/>
      <c r="D228" s="29"/>
    </row>
    <row r="229" spans="3:4" s="21" customFormat="1" ht="12.95" customHeight="1" x14ac:dyDescent="0.2">
      <c r="C229" s="29"/>
      <c r="D229" s="29"/>
    </row>
    <row r="230" spans="3:4" s="21" customFormat="1" ht="12.95" customHeight="1" x14ac:dyDescent="0.2">
      <c r="C230" s="29"/>
      <c r="D230" s="29"/>
    </row>
    <row r="231" spans="3:4" s="21" customFormat="1" ht="12.95" customHeight="1" x14ac:dyDescent="0.2">
      <c r="C231" s="29"/>
      <c r="D231" s="29"/>
    </row>
    <row r="232" spans="3:4" s="21" customFormat="1" ht="12.95" customHeight="1" x14ac:dyDescent="0.2">
      <c r="C232" s="29"/>
      <c r="D232" s="29"/>
    </row>
    <row r="233" spans="3:4" s="21" customFormat="1" ht="12.95" customHeight="1" x14ac:dyDescent="0.2">
      <c r="C233" s="29"/>
      <c r="D233" s="29"/>
    </row>
    <row r="234" spans="3:4" s="21" customFormat="1" ht="12.95" customHeight="1" x14ac:dyDescent="0.2">
      <c r="C234" s="29"/>
      <c r="D234" s="29"/>
    </row>
    <row r="235" spans="3:4" s="21" customFormat="1" ht="12.95" customHeight="1" x14ac:dyDescent="0.2">
      <c r="C235" s="29"/>
      <c r="D235" s="29"/>
    </row>
    <row r="236" spans="3:4" s="21" customFormat="1" ht="12.95" customHeight="1" x14ac:dyDescent="0.2">
      <c r="C236" s="29"/>
      <c r="D236" s="29"/>
    </row>
    <row r="237" spans="3:4" s="21" customFormat="1" ht="12.95" customHeight="1" x14ac:dyDescent="0.2">
      <c r="C237" s="29"/>
      <c r="D237" s="29"/>
    </row>
    <row r="238" spans="3:4" s="21" customFormat="1" ht="12.95" customHeight="1" x14ac:dyDescent="0.2">
      <c r="C238" s="29"/>
      <c r="D238" s="29"/>
    </row>
    <row r="239" spans="3:4" s="21" customFormat="1" ht="12.95" customHeight="1" x14ac:dyDescent="0.2">
      <c r="C239" s="29"/>
      <c r="D239" s="29"/>
    </row>
    <row r="240" spans="3:4" s="21" customFormat="1" ht="12.95" customHeight="1" x14ac:dyDescent="0.2">
      <c r="C240" s="29"/>
      <c r="D240" s="29"/>
    </row>
    <row r="241" spans="3:4" s="21" customFormat="1" ht="12.95" customHeight="1" x14ac:dyDescent="0.2">
      <c r="C241" s="29"/>
      <c r="D241" s="29"/>
    </row>
    <row r="242" spans="3:4" s="21" customFormat="1" ht="12.95" customHeight="1" x14ac:dyDescent="0.2">
      <c r="C242" s="29"/>
      <c r="D242" s="29"/>
    </row>
    <row r="243" spans="3:4" s="21" customFormat="1" ht="12.95" customHeight="1" x14ac:dyDescent="0.2">
      <c r="C243" s="29"/>
      <c r="D243" s="29"/>
    </row>
    <row r="244" spans="3:4" s="21" customFormat="1" ht="12.95" customHeight="1" x14ac:dyDescent="0.2">
      <c r="C244" s="29"/>
      <c r="D244" s="29"/>
    </row>
    <row r="245" spans="3:4" s="21" customFormat="1" ht="12.95" customHeight="1" x14ac:dyDescent="0.2">
      <c r="C245" s="29"/>
      <c r="D245" s="29"/>
    </row>
    <row r="246" spans="3:4" s="21" customFormat="1" ht="12.95" customHeight="1" x14ac:dyDescent="0.2">
      <c r="C246" s="29"/>
      <c r="D246" s="29"/>
    </row>
    <row r="247" spans="3:4" s="21" customFormat="1" ht="12.95" customHeight="1" x14ac:dyDescent="0.2">
      <c r="C247" s="29"/>
      <c r="D247" s="29"/>
    </row>
    <row r="248" spans="3:4" s="21" customFormat="1" ht="12.95" customHeight="1" x14ac:dyDescent="0.2">
      <c r="C248" s="29"/>
      <c r="D248" s="29"/>
    </row>
    <row r="249" spans="3:4" s="21" customFormat="1" ht="12.95" customHeight="1" x14ac:dyDescent="0.2">
      <c r="C249" s="29"/>
      <c r="D249" s="29"/>
    </row>
    <row r="250" spans="3:4" s="21" customFormat="1" ht="12.95" customHeight="1" x14ac:dyDescent="0.2">
      <c r="C250" s="29"/>
      <c r="D250" s="29"/>
    </row>
    <row r="251" spans="3:4" s="21" customFormat="1" ht="12.95" customHeight="1" x14ac:dyDescent="0.2">
      <c r="C251" s="29"/>
      <c r="D251" s="29"/>
    </row>
    <row r="252" spans="3:4" s="21" customFormat="1" ht="12.95" customHeight="1" x14ac:dyDescent="0.2">
      <c r="C252" s="29"/>
      <c r="D252" s="29"/>
    </row>
    <row r="253" spans="3:4" s="21" customFormat="1" ht="12.95" customHeight="1" x14ac:dyDescent="0.2">
      <c r="C253" s="29"/>
      <c r="D253" s="29"/>
    </row>
    <row r="254" spans="3:4" s="21" customFormat="1" ht="12.95" customHeight="1" x14ac:dyDescent="0.2">
      <c r="C254" s="29"/>
      <c r="D254" s="29"/>
    </row>
    <row r="255" spans="3:4" s="21" customFormat="1" ht="12.95" customHeight="1" x14ac:dyDescent="0.2">
      <c r="C255" s="29"/>
      <c r="D255" s="29"/>
    </row>
    <row r="256" spans="3:4" s="21" customFormat="1" ht="12.95" customHeight="1" x14ac:dyDescent="0.2">
      <c r="C256" s="29"/>
      <c r="D256" s="29"/>
    </row>
    <row r="257" spans="3:4" s="21" customFormat="1" ht="12.95" customHeight="1" x14ac:dyDescent="0.2">
      <c r="C257" s="29"/>
      <c r="D257" s="29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U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2024-07-16T06:14:47Z</dcterms:modified>
</cp:coreProperties>
</file>