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6CBE704-1FBA-4268-A122-4E465B127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5" i="1"/>
  <c r="F25" i="1"/>
  <c r="G25" i="1" s="1"/>
  <c r="K25" i="1" s="1"/>
  <c r="Q21" i="1"/>
  <c r="Q22" i="1"/>
  <c r="Q23" i="1"/>
  <c r="Q25" i="1"/>
  <c r="D9" i="1"/>
  <c r="E24" i="1"/>
  <c r="F24" i="1" s="1"/>
  <c r="G24" i="1" s="1"/>
  <c r="I24" i="1" s="1"/>
  <c r="E9" i="1"/>
  <c r="C17" i="1"/>
  <c r="Q24" i="1"/>
  <c r="C11" i="1"/>
  <c r="C12" i="1"/>
  <c r="C16" i="1" l="1"/>
  <c r="D18" i="1" s="1"/>
  <c r="O22" i="1"/>
  <c r="O21" i="1"/>
  <c r="O24" i="1"/>
  <c r="C15" i="1"/>
  <c r="O23" i="1"/>
  <c r="O2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<sst xmlns="http://schemas.openxmlformats.org/spreadsheetml/2006/main" count="66" uniqueCount="59">
  <si>
    <t>OEJV 0155</t>
  </si>
  <si>
    <t>I</t>
  </si>
  <si>
    <t>OEJV 0160</t>
  </si>
  <si>
    <t>0,0020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</si>
  <si>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</si>
  <si>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</si>
  <si>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</si>
  <si>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</si>
  <si>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</si>
  <si>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</si>
  <si>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</si>
  <si>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</si>
  <si>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</si>
  <si>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</si>
  <si>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</si>
  <si>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</si>
  <si>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</si>
  <si>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</si>
  <si>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</si>
  <si>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</si>
  <si>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</si>
  <si>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</si>
  <si>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</si>
  <si>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</si>
  <si>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</si>
  <si>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</si>
  <si>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</si>
  <si>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</si>
  <si>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</si>
  <si>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</si>
  <si>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</si>
  <si>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</si>
  <si>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</si>
  <si>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</si>
  <si>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</si>
  <si>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</si>
  <si>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</si>
  <si>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</si>
  <si>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</si>
  <si>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</si>
  <si>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PE</t>
  </si>
  <si>
    <t>CCD</t>
  </si>
  <si>
    <t>RZ Cir</t>
  </si>
  <si>
    <t>E/SD</t>
  </si>
  <si>
    <t>pr_0</t>
  </si>
  <si>
    <t>~</t>
  </si>
  <si>
    <t>RZ Cir / GSC na</t>
  </si>
  <si>
    <t>Malkov</t>
  </si>
  <si>
    <t>as of 2019-07-14</t>
  </si>
  <si>
    <t>??</t>
  </si>
  <si>
    <t>GCVS</t>
  </si>
  <si>
    <t>EA</t>
  </si>
  <si>
    <t>OEJV 0048</t>
  </si>
  <si>
    <t xml:space="preserve">Mag </t>
  </si>
  <si>
    <t>Next ToM-P</t>
  </si>
  <si>
    <t>Next ToM-S</t>
  </si>
  <si>
    <t>VSX</t>
  </si>
  <si>
    <t>13.50-14.50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</si>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</sst>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9" fillId="0" borderId="0" xfId="0" applyFont="1" applyAlignment="1"/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0" fillId="0" borderId="0" xfId="0" applyAlignment="1">
      <alignment horizontal="right"/>
    </xf>
    <xf numFmtId="0" fontId="6" fillId="26" borderId="11" xfId="0" applyFont="1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4-432B-B890-0CB98FA523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-7.5020000003860332E-3</c:v>
                </c:pt>
                <c:pt idx="2">
                  <c:v>-3.2080000019050203E-3</c:v>
                </c:pt>
                <c:pt idx="3">
                  <c:v>-4.5273779251147062E-3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4-432B-B890-0CB98FA523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B4-432B-B890-0CB98FA523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-2.7399999962653965E-3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B4-432B-B890-0CB98FA523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B4-432B-B890-0CB98FA523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B4-432B-B890-0CB98FA523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B4-432B-B890-0CB98FA523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-2.5212960631610911E-4</c:v>
                </c:pt>
                <c:pt idx="1">
                  <c:v>-4.1858670194982774E-3</c:v>
                </c:pt>
                <c:pt idx="2">
                  <c:v>-4.4846254438142222E-3</c:v>
                </c:pt>
                <c:pt idx="3">
                  <c:v>-4.5273779270212748E-3</c:v>
                </c:pt>
                <c:pt idx="4">
                  <c:v>-4.5273779270212748E-3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B4-432B-B890-0CB98FA5236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B4-432B-B890-0CB98FA5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477512"/>
        <c:axId val="1"/>
      </c:scatterChart>
      <c:valAx>
        <c:axId val="516477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477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17</xdr:col>
      <xdr:colOff>323850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FF061E-BC67-50D3-8A54-59DF16243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5" t="s">
        <v>42</v>
      </c>
      <c r="G1" s="30">
        <v>2010</v>
      </c>
      <c r="H1" s="31"/>
      <c r="I1" s="36" t="s">
        <v>17</v>
      </c>
      <c r="J1" s="35" t="s">
        <v>42</v>
      </c>
      <c r="K1" s="37">
        <v>13.56575</v>
      </c>
      <c r="L1" s="33">
        <v>-64.581999999999994</v>
      </c>
      <c r="M1" s="34">
        <v>56407.534672622074</v>
      </c>
      <c r="N1" s="34">
        <v>3.6932374910418666</v>
      </c>
      <c r="O1" s="32" t="s">
        <v>43</v>
      </c>
      <c r="P1" s="33">
        <v>14.1</v>
      </c>
      <c r="Q1" s="33">
        <v>15.2</v>
      </c>
      <c r="R1" s="38" t="s">
        <v>44</v>
      </c>
      <c r="S1" s="39" t="s">
        <v>45</v>
      </c>
    </row>
    <row r="2" spans="1:19" x14ac:dyDescent="0.2">
      <c r="A2" t="s">
        <v>27</v>
      </c>
      <c r="B2" t="s">
        <v>51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4</v>
      </c>
      <c r="C4" s="26">
        <v>25384.34</v>
      </c>
      <c r="D4" s="27">
        <v>3.6932999999999998</v>
      </c>
      <c r="E4" s="40" t="s">
        <v>48</v>
      </c>
    </row>
    <row r="5" spans="1:19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9" x14ac:dyDescent="0.2">
      <c r="A6" s="5" t="s">
        <v>5</v>
      </c>
      <c r="E6" s="55" t="s">
        <v>47</v>
      </c>
    </row>
    <row r="7" spans="1:19" x14ac:dyDescent="0.2">
      <c r="A7" t="s">
        <v>6</v>
      </c>
      <c r="C7" s="45">
        <v>25384.34</v>
      </c>
      <c r="D7" s="28" t="s">
        <v>56</v>
      </c>
      <c r="E7" s="56"/>
    </row>
    <row r="8" spans="1:19" x14ac:dyDescent="0.2">
      <c r="A8" t="s">
        <v>7</v>
      </c>
      <c r="C8" s="45">
        <v>3.693238</v>
      </c>
      <c r="D8" s="54" t="s">
        <v>56</v>
      </c>
      <c r="E8" s="57">
        <v>3.6932374910418666</v>
      </c>
    </row>
    <row r="9" spans="1:19" x14ac:dyDescent="0.2">
      <c r="A9" s="23" t="s">
        <v>35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9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9" x14ac:dyDescent="0.2">
      <c r="A11" s="10" t="s">
        <v>19</v>
      </c>
      <c r="B11" s="10"/>
      <c r="C11" s="20">
        <f ca="1">INTERCEPT(INDIRECT($E$9):G992,INDIRECT($D$9):F992)</f>
        <v>-2.5212960631610911E-4</v>
      </c>
      <c r="D11" s="3"/>
      <c r="E11" s="10"/>
    </row>
    <row r="12" spans="1:19" x14ac:dyDescent="0.2">
      <c r="A12" s="10" t="s">
        <v>20</v>
      </c>
      <c r="B12" s="10"/>
      <c r="C12" s="20">
        <f ca="1">SLOPE(INDIRECT($E$9):G992,INDIRECT($D$9):F992)</f>
        <v>-5.0895813341728155E-7</v>
      </c>
      <c r="D12" s="3"/>
      <c r="E12" s="46" t="s">
        <v>53</v>
      </c>
      <c r="F12" s="47" t="s">
        <v>57</v>
      </c>
    </row>
    <row r="13" spans="1:19" x14ac:dyDescent="0.2">
      <c r="A13" s="10" t="s">
        <v>22</v>
      </c>
      <c r="B13" s="10"/>
      <c r="C13" s="3" t="s">
        <v>17</v>
      </c>
      <c r="E13" s="48" t="s">
        <v>37</v>
      </c>
      <c r="F13" s="49">
        <v>1</v>
      </c>
    </row>
    <row r="14" spans="1:19" x14ac:dyDescent="0.2">
      <c r="A14" s="10"/>
      <c r="B14" s="10"/>
      <c r="C14" s="10"/>
      <c r="E14" s="48" t="s">
        <v>34</v>
      </c>
      <c r="F14" s="50">
        <f ca="1">NOW()+15018.5+$C$5/24</f>
        <v>60525.71605949074</v>
      </c>
    </row>
    <row r="15" spans="1:19" x14ac:dyDescent="0.2">
      <c r="A15" s="12" t="s">
        <v>21</v>
      </c>
      <c r="B15" s="10"/>
      <c r="C15" s="13">
        <f ca="1">(C7+C11)+(C8+C12)*INT(MAX(F21:F3533))</f>
        <v>56407.534672622074</v>
      </c>
      <c r="E15" s="48" t="s">
        <v>38</v>
      </c>
      <c r="F15" s="50">
        <f ca="1">ROUND(2*($F$14-$C$7)/$C$8,0)/2+$F$13</f>
        <v>9516</v>
      </c>
    </row>
    <row r="16" spans="1:19" x14ac:dyDescent="0.2">
      <c r="A16" s="15" t="s">
        <v>8</v>
      </c>
      <c r="B16" s="10"/>
      <c r="C16" s="16">
        <f ca="1">+C8+C12</f>
        <v>3.6932374910418666</v>
      </c>
      <c r="E16" s="48" t="s">
        <v>39</v>
      </c>
      <c r="F16" s="50">
        <f ca="1">ROUND(2*($F$14-$C$15)/$C$16,0)/2+$F$13</f>
        <v>1116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48" t="s">
        <v>54</v>
      </c>
      <c r="F17" s="51">
        <f ca="1">+$C$15+$C$16*$F$16-15018.5-$C$5/24</f>
        <v>45511.083545958136</v>
      </c>
    </row>
    <row r="18" spans="1:21" ht="14.25" thickTop="1" thickBot="1" x14ac:dyDescent="0.25">
      <c r="A18" s="15" t="s">
        <v>9</v>
      </c>
      <c r="B18" s="10"/>
      <c r="C18" s="18">
        <f ca="1">+C15</f>
        <v>56407.534672622074</v>
      </c>
      <c r="D18" s="19">
        <f ca="1">+C16</f>
        <v>3.6932374910418666</v>
      </c>
      <c r="E18" s="53" t="s">
        <v>55</v>
      </c>
      <c r="F18" s="52">
        <f ca="1">+($C$15+$C$16*$F$16)-($C$16/2)-15018.5-$C$5/24</f>
        <v>45509.236927212616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56</v>
      </c>
      <c r="I20" s="7" t="s">
        <v>58</v>
      </c>
      <c r="J20" s="7" t="s">
        <v>40</v>
      </c>
      <c r="K20" s="7" t="s">
        <v>41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36</v>
      </c>
    </row>
    <row r="21" spans="1:21" x14ac:dyDescent="0.2">
      <c r="A21" t="s">
        <v>50</v>
      </c>
      <c r="C21" s="8">
        <v>25384.34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-2.5212960631610911E-4</v>
      </c>
      <c r="Q21" s="2">
        <f>+C21-15018.5</f>
        <v>10365.84</v>
      </c>
    </row>
    <row r="22" spans="1:21" x14ac:dyDescent="0.2">
      <c r="A22" s="41" t="s">
        <v>52</v>
      </c>
      <c r="B22" s="42" t="s">
        <v>1</v>
      </c>
      <c r="C22" s="41">
        <v>53929.368999999999</v>
      </c>
      <c r="D22" s="41">
        <v>6.0000000000000001E-3</v>
      </c>
      <c r="E22">
        <f>+(C22-C$7)/C$8</f>
        <v>7728.9979687201312</v>
      </c>
      <c r="F22">
        <f>ROUND(2*E22,0)/2</f>
        <v>7729</v>
      </c>
      <c r="G22">
        <f>+C22-(C$7+F22*C$8)</f>
        <v>-7.5020000003860332E-3</v>
      </c>
      <c r="I22">
        <f>+G22</f>
        <v>-7.5020000003860332E-3</v>
      </c>
      <c r="O22">
        <f ca="1">+C$11+C$12*$F22</f>
        <v>-4.1858670194982774E-3</v>
      </c>
      <c r="Q22" s="2">
        <f>+C22-15018.5</f>
        <v>38910.868999999999</v>
      </c>
    </row>
    <row r="23" spans="1:21" x14ac:dyDescent="0.2">
      <c r="A23" s="43" t="s">
        <v>0</v>
      </c>
      <c r="B23" s="44" t="s">
        <v>1</v>
      </c>
      <c r="C23" s="41">
        <v>56097.303999999996</v>
      </c>
      <c r="D23" s="41" t="s">
        <v>3</v>
      </c>
      <c r="E23">
        <f>+(C23-C$7)/C$8</f>
        <v>8315.9991313855207</v>
      </c>
      <c r="F23">
        <f>ROUND(2*E23,0)/2</f>
        <v>8316</v>
      </c>
      <c r="G23">
        <f>+C23-(C$7+F23*C$8)</f>
        <v>-3.2080000019050203E-3</v>
      </c>
      <c r="I23">
        <f>+G23</f>
        <v>-3.2080000019050203E-3</v>
      </c>
      <c r="O23">
        <f ca="1">+C$11+C$12*$F23</f>
        <v>-4.4846254438142222E-3</v>
      </c>
      <c r="Q23" s="2">
        <f>+C23-15018.5</f>
        <v>41078.803999999996</v>
      </c>
    </row>
    <row r="24" spans="1:21" x14ac:dyDescent="0.2">
      <c r="A24" t="s">
        <v>49</v>
      </c>
      <c r="C24" s="8">
        <v>56407.534672622074</v>
      </c>
      <c r="D24" s="8" t="s">
        <v>17</v>
      </c>
      <c r="E24">
        <f>+(C24-C$7)/C$8</f>
        <v>8399.9987741440091</v>
      </c>
      <c r="F24">
        <f>ROUND(2*E24,0)/2</f>
        <v>8400</v>
      </c>
      <c r="G24">
        <f>+C24-(C$7+F24*C$8)</f>
        <v>-4.5273779251147062E-3</v>
      </c>
      <c r="I24">
        <f>+G24</f>
        <v>-4.5273779251147062E-3</v>
      </c>
      <c r="O24">
        <f ca="1">+C$11+C$12*$F24</f>
        <v>-4.5273779270212748E-3</v>
      </c>
      <c r="Q24" s="2">
        <f>+C24-15018.5</f>
        <v>41389.034672622074</v>
      </c>
    </row>
    <row r="25" spans="1:21" x14ac:dyDescent="0.2">
      <c r="A25" s="43" t="s">
        <v>2</v>
      </c>
      <c r="B25" s="44" t="s">
        <v>1</v>
      </c>
      <c r="C25" s="41">
        <v>56407.536460000003</v>
      </c>
      <c r="D25" s="41">
        <v>1E-4</v>
      </c>
      <c r="E25">
        <f>+(C25-C$7)/C$8</f>
        <v>8399.9992581035949</v>
      </c>
      <c r="F25">
        <f>ROUND(2*E25,0)/2</f>
        <v>8400</v>
      </c>
      <c r="G25">
        <f>+C25-(C$7+F25*C$8)</f>
        <v>-2.7399999962653965E-3</v>
      </c>
      <c r="K25">
        <f>+G25</f>
        <v>-2.7399999962653965E-3</v>
      </c>
      <c r="O25">
        <f ca="1">+C$11+C$12*$F25</f>
        <v>-4.5273779270212748E-3</v>
      </c>
      <c r="Q25" s="2">
        <f>+C25-15018.5</f>
        <v>41389.036460000003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Q41">
    <sortCondition ref="C21:C41"/>
  </sortState>
  <phoneticPr fontId="8" type="noConversion"/>
  <hyperlinks>
    <hyperlink ref="L42121" r:id="rId1" display="http://vsolj.cetus-net.org/bulletin.html" xr:uid="{00000000-0004-0000-0000-000000000000}"/>
    <hyperlink ref="L20865" r:id="rId2" display="http://vsolj.cetus-net.org/bulletin.html" xr:uid="{00000000-0004-0000-0000-000001000000}"/>
    <hyperlink ref="M42121" r:id="rId3" display="http://vsolj.cetus-net.org/bulletin.html" xr:uid="{00000000-0004-0000-0000-000002000000}"/>
    <hyperlink ref="AW65362" r:id="rId4" display="http://cdsbib.u-strasbg.fr/cgi-bin/cdsbib?1990RMxAA..21..381G" xr:uid="{00000000-0004-0000-0000-000003000000}"/>
    <hyperlink ref="L42118" r:id="rId5" display="https://www.aavso.org/ejaavso" xr:uid="{00000000-0004-0000-0000-000004000000}"/>
    <hyperlink ref="L53636" r:id="rId6" display="http://vsolj.cetus-net.org/bulletin.html" xr:uid="{00000000-0004-0000-0000-000005000000}"/>
    <hyperlink ref="AV11095" r:id="rId7" display="http://cdsbib.u-strasbg.fr/cgi-bin/cdsbib?1990RMxAA..21..381G" xr:uid="{00000000-0004-0000-0000-000006000000}"/>
    <hyperlink ref="AV11098" r:id="rId8" display="http://cdsbib.u-strasbg.fr/cgi-bin/cdsbib?1990RMxAA..21..381G" xr:uid="{00000000-0004-0000-0000-000007000000}"/>
    <hyperlink ref="AV11096" r:id="rId9" display="http://cdsbib.u-strasbg.fr/cgi-bin/cdsbib?1990RMxAA..21..381G" xr:uid="{00000000-0004-0000-0000-000008000000}"/>
    <hyperlink ref="AV18172" r:id="rId10" display="http://cdsbib.u-strasbg.fr/cgi-bin/cdsbib?1990RMxAA..21..381G" xr:uid="{00000000-0004-0000-0000-000009000000}"/>
    <hyperlink ref="AW42795" r:id="rId11" display="http://cdsbib.u-strasbg.fr/cgi-bin/cdsbib?1990RMxAA..21..381G" xr:uid="{00000000-0004-0000-0000-00000A000000}"/>
    <hyperlink ref="AW42796" r:id="rId12" display="http://cdsbib.u-strasbg.fr/cgi-bin/cdsbib?1990RMxAA..21..381G" xr:uid="{00000000-0004-0000-0000-00000B000000}"/>
    <hyperlink ref="L1743" r:id="rId13" display="https://www.aavso.org/ejaavso" xr:uid="{00000000-0004-0000-0000-00000C000000}"/>
    <hyperlink ref="AW61865" r:id="rId14" display="http://cdsbib.u-strasbg.fr/cgi-bin/cdsbib?1990RMxAA..21..381G" xr:uid="{00000000-0004-0000-0000-00000D000000}"/>
    <hyperlink ref="AW23744" r:id="rId15" display="http://cdsbib.u-strasbg.fr/cgi-bin/cdsbib?1990RMxAA..21..381G" xr:uid="{00000000-0004-0000-0000-00000E000000}"/>
    <hyperlink ref="AW23743" r:id="rId16" display="http://cdsbib.u-strasbg.fr/cgi-bin/cdsbib?1990RMxAA..21..381G" xr:uid="{00000000-0004-0000-0000-00000F000000}"/>
    <hyperlink ref="AV20321" r:id="rId17" display="http://cdsbib.u-strasbg.fr/cgi-bin/cdsbib?1990RMxAA..21..381G" xr:uid="{00000000-0004-0000-0000-000010000000}"/>
    <hyperlink ref="AV21098" r:id="rId18" display="http://cdsbib.u-strasbg.fr/cgi-bin/cdsbib?1990RMxAA..21..381G" xr:uid="{00000000-0004-0000-0000-000011000000}"/>
    <hyperlink ref="AV21101" r:id="rId19" display="http://cdsbib.u-strasbg.fr/cgi-bin/cdsbib?1990RMxAA..21..381G" xr:uid="{00000000-0004-0000-0000-000012000000}"/>
    <hyperlink ref="AV21021" r:id="rId20" display="http://cdsbib.u-strasbg.fr/cgi-bin/cdsbib?1990RMxAA..21..381G" xr:uid="{00000000-0004-0000-0000-000013000000}"/>
    <hyperlink ref="N25631" r:id="rId21" display="http://vsolj.cetus-net.org/bulletin.html" xr:uid="{00000000-0004-0000-0000-000014000000}"/>
    <hyperlink ref="N42114" r:id="rId22" display="https://www.aavso.org/ejaavso" xr:uid="{00000000-0004-0000-0000-000015000000}"/>
    <hyperlink ref="O25631" r:id="rId23" display="http://vsolj.cetus-net.org/bulletin.html" xr:uid="{00000000-0004-0000-0000-000016000000}"/>
    <hyperlink ref="AY8606" r:id="rId24" display="http://cdsbib.u-strasbg.fr/cgi-bin/cdsbib?1990RMxAA..21..381G" xr:uid="{00000000-0004-0000-0000-000017000000}"/>
    <hyperlink ref="N27377" r:id="rId25" display="https://www.aavso.org/ejaavso" xr:uid="{00000000-0004-0000-0000-000018000000}"/>
    <hyperlink ref="AX45716" r:id="rId26" display="http://cdsbib.u-strasbg.fr/cgi-bin/cdsbib?1990RMxAA..21..381G" xr:uid="{00000000-0004-0000-0000-000019000000}"/>
    <hyperlink ref="AX11172" r:id="rId27" display="http://cdsbib.u-strasbg.fr/cgi-bin/cdsbib?1990RMxAA..21..381G" xr:uid="{00000000-0004-0000-0000-00001A000000}"/>
    <hyperlink ref="AX11867" r:id="rId28" display="http://cdsbib.u-strasbg.fr/cgi-bin/cdsbib?1990RMxAA..21..381G" xr:uid="{00000000-0004-0000-0000-00001B000000}"/>
    <hyperlink ref="AX11094" r:id="rId29" display="http://cdsbib.u-strasbg.fr/cgi-bin/cdsbib?1990RMxAA..21..381G" xr:uid="{00000000-0004-0000-0000-00001C000000}"/>
    <hyperlink ref="AY55928" r:id="rId30" display="http://cdsbib.u-strasbg.fr/cgi-bin/cdsbib?1990RMxAA..21..381G" xr:uid="{00000000-0004-0000-0000-00001D000000}"/>
    <hyperlink ref="AY55929" r:id="rId31" display="http://cdsbib.u-strasbg.fr/cgi-bin/cdsbib?1990RMxAA..21..381G" xr:uid="{00000000-0004-0000-0000-00001E000000}"/>
    <hyperlink ref="AY31100" r:id="rId32" display="http://cdsbib.u-strasbg.fr/cgi-bin/cdsbib?1990RMxAA..21..381G" xr:uid="{00000000-0004-0000-0000-00001F000000}"/>
    <hyperlink ref="AY16173" r:id="rId33" display="http://cdsbib.u-strasbg.fr/cgi-bin/cdsbib?1990RMxAA..21..381G" xr:uid="{00000000-0004-0000-0000-000020000000}"/>
    <hyperlink ref="AY16172" r:id="rId34" display="http://cdsbib.u-strasbg.fr/cgi-bin/cdsbib?1990RMxAA..21..381G" xr:uid="{00000000-0004-0000-0000-000021000000}"/>
    <hyperlink ref="AX21020" r:id="rId35" display="http://cdsbib.u-strasbg.fr/cgi-bin/cdsbib?1990RMxAA..21..381G" xr:uid="{00000000-0004-0000-0000-000022000000}"/>
    <hyperlink ref="AX21522" r:id="rId36" display="http://cdsbib.u-strasbg.fr/cgi-bin/cdsbib?1990RMxAA..21..381G" xr:uid="{00000000-0004-0000-0000-000023000000}"/>
    <hyperlink ref="AX21526" r:id="rId37" display="http://cdsbib.u-strasbg.fr/cgi-bin/cdsbib?1990RMxAA..21..381G" xr:uid="{00000000-0004-0000-0000-000024000000}"/>
    <hyperlink ref="AX21503" r:id="rId38" display="http://cdsbib.u-strasbg.fr/cgi-bin/cdsbib?1990RMxAA..21..381G" xr:uid="{00000000-0004-0000-0000-000025000000}"/>
    <hyperlink ref="BI42117" r:id="rId39" display="http://cdsbib.u-strasbg.fr/cgi-bin/cdsbib?1990RMxAA..21..381G" xr:uid="{00000000-0004-0000-0000-000026000000}"/>
    <hyperlink ref="AT6081" r:id="rId40" display="http://cdsbib.u-strasbg.fr/cgi-bin/cdsbib?1990RMxAA..21..381G" xr:uid="{00000000-0004-0000-0000-000027000000}"/>
    <hyperlink ref="AU38507" r:id="rId41" display="http://cdsbib.u-strasbg.fr/cgi-bin/cdsbib?1990RMxAA..21..381G" xr:uid="{00000000-0004-0000-0000-000028000000}"/>
    <hyperlink ref="AU42495" r:id="rId42" display="http://cdsbib.u-strasbg.fr/cgi-bin/cdsbib?1990RMxAA..21..381G" xr:uid="{00000000-0004-0000-0000-000029000000}"/>
    <hyperlink ref="AU42426" r:id="rId43" display="http://cdsbib.u-strasbg.fr/cgi-bin/cdsbib?1990RMxAA..21..381G" xr:uid="{00000000-0004-0000-0000-00002A000000}"/>
    <hyperlink ref="AT42513" r:id="rId44" display="http://cdsbib.u-strasbg.fr/cgi-bin/cdsbib?1990RMxAA..21..381G" xr:uid="{00000000-0004-0000-0000-00002B000000}"/>
    <hyperlink ref="AU42149" r:id="rId45" display="http://cdsbib.u-strasbg.fr/cgi-bin/cdsbib?1990RMxAA..21..381G" xr:uid="{00000000-0004-0000-0000-00002C000000}"/>
    <hyperlink ref="AU42254" r:id="rId46" display="http://cdsbib.u-strasbg.fr/cgi-bin/cdsbib?1990RMxAA..21..381G" xr:uid="{00000000-0004-0000-0000-00002D000000}"/>
    <hyperlink ref="AU42150" r:id="rId47" display="http://cdsbib.u-strasbg.fr/cgi-bin/cdsbib?1990RMxAA..21..381G" xr:uid="{00000000-0004-0000-0000-00002E000000}"/>
    <hyperlink ref="AT42514" r:id="rId48" display="http://cdsbib.u-strasbg.fr/cgi-bin/cdsbib?1990RMxAA..21..381G" xr:uid="{00000000-0004-0000-0000-00002F000000}"/>
    <hyperlink ref="AU42255" r:id="rId49" display="http://cdsbib.u-strasbg.fr/cgi-bin/cdsbib?1990RMxAA..21..381G" xr:uid="{00000000-0004-0000-0000-000030000000}"/>
    <hyperlink ref="AU42607" r:id="rId50" display="http://cdsbib.u-strasbg.fr/cgi-bin/cdsbib?1990RMxAA..21..381G" xr:uid="{00000000-0004-0000-0000-000031000000}"/>
    <hyperlink ref="AT46910" r:id="rId51" display="http://cdsbib.u-strasbg.fr/cgi-bin/cdsbib?1990RMxAA..21..381G" xr:uid="{00000000-0004-0000-0000-000032000000}"/>
    <hyperlink ref="M44529" r:id="rId52" display="http://vsolj.cetus-net.org/bulletin.html" xr:uid="{00000000-0004-0000-0000-000033000000}"/>
    <hyperlink ref="M44522" r:id="rId53" display="http://vsolj.cetus-net.org/bulletin.html" xr:uid="{00000000-0004-0000-0000-000034000000}"/>
    <hyperlink ref="AU46921" r:id="rId54" display="http://cdsbib.u-strasbg.fr/cgi-bin/cdsbib?1990RMxAA..21..381G" xr:uid="{00000000-0004-0000-0000-000035000000}"/>
    <hyperlink ref="AU46926" r:id="rId55" display="http://cdsbib.u-strasbg.fr/cgi-bin/cdsbib?1990RMxAA..21..381G" xr:uid="{00000000-0004-0000-0000-000036000000}"/>
    <hyperlink ref="AU46922" r:id="rId56" display="http://cdsbib.u-strasbg.fr/cgi-bin/cdsbib?1990RMxAA..21..381G" xr:uid="{00000000-0004-0000-0000-000037000000}"/>
    <hyperlink ref="AW46910" r:id="rId57" display="http://cdsbib.u-strasbg.fr/cgi-bin/cdsbib?1990RMxAA..21..381G" xr:uid="{00000000-0004-0000-0000-000038000000}"/>
    <hyperlink ref="P44529" r:id="rId58" display="http://vsolj.cetus-net.org/bulletin.html" xr:uid="{00000000-0004-0000-0000-000039000000}"/>
    <hyperlink ref="P44522" r:id="rId59" display="http://vsolj.cetus-net.org/bulletin.html" xr:uid="{00000000-0004-0000-0000-00003A000000}"/>
    <hyperlink ref="AX46921" r:id="rId60" display="http://cdsbib.u-strasbg.fr/cgi-bin/cdsbib?1990RMxAA..21..381G" xr:uid="{00000000-0004-0000-0000-00003B000000}"/>
    <hyperlink ref="AX46926" r:id="rId61" display="http://cdsbib.u-strasbg.fr/cgi-bin/cdsbib?1990RMxAA..21..381G" xr:uid="{00000000-0004-0000-0000-00003C000000}"/>
    <hyperlink ref="AX46922" r:id="rId62" display="http://cdsbib.u-strasbg.fr/cgi-bin/cdsbib?1990RMxAA..21..381G" xr:uid="{00000000-0004-0000-0000-00003D000000}"/>
  </hyperlinks>
  <pageMargins left="0.75" right="0.75" top="1" bottom="1" header="0.5" footer="0.5"/>
  <headerFooter alignWithMargins="0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2024-08-03T05:11:07Z</dcterms:modified>
</cp:coreProperties>
</file>