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00D806-A6A3-4F76-9442-EB58B97274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2" i="1"/>
  <c r="O26" i="1"/>
  <c r="O23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<sst xmlns="http://schemas.openxmlformats.org/spreadsheetml/2006/main" count="63" uniqueCount="53">
  <si>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</si>
  <si>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</si>
  <si>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</si>
  <si>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</si>
  <si>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</si>
  <si>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</si>
  <si>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</si>
  <si>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</si>
  <si>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</si>
  <si>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</si>
  <si>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</si>
  <si>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</si>
  <si>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</si>
  <si>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</si>
  <si>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</si>
  <si>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</si>
  <si>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</si>
  <si>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</si>
  <si>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</si>
  <si>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</si>
  <si>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</si>
  <si>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</si>
  <si>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</si>
  <si>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</si>
  <si>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</si>
  <si>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</si>
  <si>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</si>
  <si>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</si>
  <si>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</si>
  <si>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</si>
  <si>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</si>
  <si>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</si>
  <si>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</si>
  <si>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</si>
  <si>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</si>
  <si>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</si>
  <si>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</si>
  <si>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</si>
  <si>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</si>
  <si>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</si>
  <si>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</si>
  <si>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</si>
  <si>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</si>
  <si>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</si>
  <si>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</si>
  <si>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J082242.7+310918 Cnc</t>
  </si>
  <si>
    <t>EW</t>
  </si>
  <si>
    <t>VSX</t>
  </si>
  <si>
    <t>12.92 (0.14)</t>
  </si>
  <si>
    <t xml:space="preserve">Mag CV 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</si>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</sst>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J082242.7+310918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-8.7049999929149635E-3</c:v>
                </c:pt>
                <c:pt idx="3">
                  <c:v>-7.7599999931408092E-3</c:v>
                </c:pt>
                <c:pt idx="4">
                  <c:v>-3.5749999951804057E-3</c:v>
                </c:pt>
                <c:pt idx="5">
                  <c:v>-6.68500000028871E-3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-1.3797208215790293E-3</c:v>
                </c:pt>
                <c:pt idx="1">
                  <c:v>-1.3797208215790293E-3</c:v>
                </c:pt>
                <c:pt idx="2">
                  <c:v>-3.7439069302908348E-3</c:v>
                </c:pt>
                <c:pt idx="3">
                  <c:v>-6.6967438940959099E-3</c:v>
                </c:pt>
                <c:pt idx="4">
                  <c:v>-6.6981128495728712E-3</c:v>
                </c:pt>
                <c:pt idx="5">
                  <c:v>-6.8267946644072139E-3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863.5</c:v>
                      </c:pt>
                      <c:pt idx="3">
                        <c:v>1942</c:v>
                      </c:pt>
                      <c:pt idx="4">
                        <c:v>1942.5</c:v>
                      </c:pt>
                      <c:pt idx="5">
                        <c:v>1989.5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-8.7049999929149635E-3</c:v>
                </c:pt>
                <c:pt idx="3">
                  <c:v>-7.7599999931408092E-3</c:v>
                </c:pt>
                <c:pt idx="4">
                  <c:v>-3.5749999951804057E-3</c:v>
                </c:pt>
                <c:pt idx="5">
                  <c:v>-6.68500000028871E-3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-1.3797208215790293E-3</c:v>
                </c:pt>
                <c:pt idx="1">
                  <c:v>-1.3797208215790293E-3</c:v>
                </c:pt>
                <c:pt idx="2">
                  <c:v>-3.7439069302908348E-3</c:v>
                </c:pt>
                <c:pt idx="3">
                  <c:v>-6.6967438940959099E-3</c:v>
                </c:pt>
                <c:pt idx="4">
                  <c:v>-6.6981128495728712E-3</c:v>
                </c:pt>
                <c:pt idx="5">
                  <c:v>-6.8267946644072139E-3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863.5</c:v>
                </c:pt>
                <c:pt idx="3">
                  <c:v>1942</c:v>
                </c:pt>
                <c:pt idx="4">
                  <c:v>1942.5</c:v>
                </c:pt>
                <c:pt idx="5">
                  <c:v>1989.5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59285.354399999997</v>
      </c>
      <c r="D7" s="13" t="s">
        <v>52</v>
      </c>
    </row>
    <row r="8" spans="1:15" ht="12.95" customHeight="1" x14ac:dyDescent="0.2">
      <c r="A8" s="20" t="s">
        <v>3</v>
      </c>
      <c r="C8" s="28">
        <v>0.33843000000000001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-1.3797208215790293E-3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-2.7379109539221837E-6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60541.777761342593</v>
      </c>
    </row>
    <row r="15" spans="1:15" ht="12.95" customHeight="1" x14ac:dyDescent="0.2">
      <c r="A15" s="17" t="s">
        <v>17</v>
      </c>
      <c r="C15" s="18">
        <f ca="1">(C7+C11)+(C8+C12)*INT(MAX(F21:F3533))</f>
        <v>59958.484844574283</v>
      </c>
      <c r="E15" s="37" t="s">
        <v>33</v>
      </c>
      <c r="F15" s="39">
        <f ca="1">ROUND(2*(F14-$C$7)/$C$8,0)/2+F13</f>
        <v>3713.5</v>
      </c>
    </row>
    <row r="16" spans="1:15" ht="12.95" customHeight="1" x14ac:dyDescent="0.2">
      <c r="A16" s="17" t="s">
        <v>4</v>
      </c>
      <c r="C16" s="18">
        <f ca="1">+C8+C12</f>
        <v>0.33842726208904611</v>
      </c>
      <c r="E16" s="37" t="s">
        <v>34</v>
      </c>
      <c r="F16" s="39">
        <f ca="1">ROUND(2*(F14-$C$15)/$C$16,0)/2+F13</f>
        <v>1724.5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45523.998491380182</v>
      </c>
    </row>
    <row r="18" spans="1:21" ht="12.95" customHeight="1" thickTop="1" thickBot="1" x14ac:dyDescent="0.25">
      <c r="A18" s="17" t="s">
        <v>5</v>
      </c>
      <c r="C18" s="24">
        <f ca="1">+C15</f>
        <v>59958.484844574283</v>
      </c>
      <c r="D18" s="25">
        <f ca="1">+C16</f>
        <v>0.33842726208904611</v>
      </c>
      <c r="E18" s="42" t="s">
        <v>44</v>
      </c>
      <c r="F18" s="41">
        <f ca="1">+($C$15+$C$16*$F$16)-($C$16/2)-15018.5-$C$5/24</f>
        <v>45523.829277749137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59285.354399999997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-1.3797208215790293E-3</v>
      </c>
      <c r="Q21" s="26">
        <f>+C21-15018.5</f>
        <v>44266.854399999997</v>
      </c>
    </row>
    <row r="22" spans="1:21" ht="12.95" customHeight="1" x14ac:dyDescent="0.2">
      <c r="A22" s="43" t="s">
        <v>50</v>
      </c>
      <c r="B22" s="44" t="s">
        <v>51</v>
      </c>
      <c r="C22" s="43">
        <v>59285.354399999997</v>
      </c>
      <c r="D22" s="43">
        <v>3.5000000000000001E-3</v>
      </c>
      <c r="E22" s="20">
        <f t="shared" ref="E22:E26" si="0">+(C22-C$7)/C$8</f>
        <v>0</v>
      </c>
      <c r="F22" s="20">
        <f t="shared" ref="F22:F26" si="1">ROUND(2*E22,0)/2</f>
        <v>0</v>
      </c>
      <c r="G22" s="20">
        <f t="shared" ref="G22:G26" si="2">+C22-(C$7+F22*C$8)</f>
        <v>0</v>
      </c>
      <c r="K22" s="20">
        <f t="shared" ref="K22:K26" si="3">+G22</f>
        <v>0</v>
      </c>
      <c r="O22" s="20">
        <f t="shared" ref="O22:O26" ca="1" si="4">+C$11+C$12*$F22</f>
        <v>-1.3797208215790293E-3</v>
      </c>
      <c r="Q22" s="26">
        <f t="shared" ref="Q22:Q26" si="5">+C22-15018.5</f>
        <v>44266.854399999997</v>
      </c>
    </row>
    <row r="23" spans="1:21" ht="12.95" customHeight="1" x14ac:dyDescent="0.2">
      <c r="A23" s="43" t="s">
        <v>50</v>
      </c>
      <c r="B23" s="44" t="s">
        <v>51</v>
      </c>
      <c r="C23" s="43">
        <v>59577.58</v>
      </c>
      <c r="D23" s="43">
        <v>3.5000000000000001E-3</v>
      </c>
      <c r="E23" s="20">
        <f t="shared" si="0"/>
        <v>863.47427828503737</v>
      </c>
      <c r="F23" s="20">
        <f t="shared" si="1"/>
        <v>863.5</v>
      </c>
      <c r="G23" s="20">
        <f t="shared" si="2"/>
        <v>-8.7049999929149635E-3</v>
      </c>
      <c r="K23" s="20">
        <f t="shared" si="3"/>
        <v>-8.7049999929149635E-3</v>
      </c>
      <c r="O23" s="20">
        <f t="shared" ca="1" si="4"/>
        <v>-3.7439069302908348E-3</v>
      </c>
      <c r="Q23" s="26">
        <f t="shared" si="5"/>
        <v>44559.08</v>
      </c>
    </row>
    <row r="24" spans="1:21" ht="12.95" customHeight="1" x14ac:dyDescent="0.2">
      <c r="A24" s="43" t="s">
        <v>50</v>
      </c>
      <c r="B24" s="44" t="s">
        <v>51</v>
      </c>
      <c r="C24" s="43">
        <v>59942.577700000002</v>
      </c>
      <c r="D24" s="43">
        <v>3.5000000000000001E-3</v>
      </c>
      <c r="E24" s="20">
        <f t="shared" si="0"/>
        <v>1941.9770705906838</v>
      </c>
      <c r="F24" s="20">
        <f t="shared" si="1"/>
        <v>1942</v>
      </c>
      <c r="G24" s="20">
        <f t="shared" si="2"/>
        <v>-7.7599999931408092E-3</v>
      </c>
      <c r="K24" s="20">
        <f t="shared" si="3"/>
        <v>-7.7599999931408092E-3</v>
      </c>
      <c r="O24" s="20">
        <f t="shared" ca="1" si="4"/>
        <v>-6.6967438940959099E-3</v>
      </c>
      <c r="Q24" s="26">
        <f t="shared" si="5"/>
        <v>44924.077700000002</v>
      </c>
    </row>
    <row r="25" spans="1:21" ht="12.95" customHeight="1" x14ac:dyDescent="0.2">
      <c r="A25" s="43" t="s">
        <v>50</v>
      </c>
      <c r="B25" s="44" t="s">
        <v>51</v>
      </c>
      <c r="C25" s="43">
        <v>59942.751100000001</v>
      </c>
      <c r="D25" s="43">
        <v>3.5000000000000001E-3</v>
      </c>
      <c r="E25" s="20">
        <f t="shared" si="0"/>
        <v>1942.4894365156895</v>
      </c>
      <c r="F25" s="20">
        <f t="shared" si="1"/>
        <v>1942.5</v>
      </c>
      <c r="G25" s="20">
        <f t="shared" si="2"/>
        <v>-3.5749999951804057E-3</v>
      </c>
      <c r="K25" s="20">
        <f t="shared" si="3"/>
        <v>-3.5749999951804057E-3</v>
      </c>
      <c r="O25" s="20">
        <f t="shared" ca="1" si="4"/>
        <v>-6.6981128495728712E-3</v>
      </c>
      <c r="Q25" s="26">
        <f t="shared" si="5"/>
        <v>44924.251100000001</v>
      </c>
    </row>
    <row r="26" spans="1:21" ht="12.95" customHeight="1" x14ac:dyDescent="0.2">
      <c r="A26" s="43" t="s">
        <v>50</v>
      </c>
      <c r="B26" s="44" t="s">
        <v>51</v>
      </c>
      <c r="C26" s="43">
        <v>59958.654199999997</v>
      </c>
      <c r="D26" s="43">
        <v>3.5000000000000001E-3</v>
      </c>
      <c r="E26" s="20">
        <f t="shared" si="0"/>
        <v>1989.48024702302</v>
      </c>
      <c r="F26" s="20">
        <f t="shared" si="1"/>
        <v>1989.5</v>
      </c>
      <c r="G26" s="20">
        <f t="shared" si="2"/>
        <v>-6.68500000028871E-3</v>
      </c>
      <c r="K26" s="20">
        <f t="shared" si="3"/>
        <v>-6.68500000028871E-3</v>
      </c>
      <c r="O26" s="20">
        <f t="shared" ca="1" si="4"/>
        <v>-6.8267946644072139E-3</v>
      </c>
      <c r="Q26" s="26">
        <f t="shared" si="5"/>
        <v>44940.154199999997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2024-08-19T06:39:58Z</dcterms:modified>
</cp:coreProperties>
</file>