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57932F-EC43-4716-8B10-29F40907A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<sst xmlns="http://schemas.openxmlformats.org/spreadsheetml/2006/main" count="59" uniqueCount="53">
  <si>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</si>
  <si>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</si>
  <si>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</si>
  <si>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</si>
  <si>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</si>
  <si>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</si>
  <si>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</si>
  <si>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</si>
  <si>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</si>
  <si>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</si>
  <si>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</si>
  <si>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</si>
  <si>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</si>
  <si>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</si>
  <si>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</si>
  <si>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</si>
  <si>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</si>
  <si>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</si>
  <si>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</si>
  <si>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</si>
  <si>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</si>
  <si>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</si>
  <si>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</si>
  <si>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</si>
  <si>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</si>
  <si>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</si>
  <si>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</si>
  <si>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</si>
  <si>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</si>
  <si>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</si>
  <si>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</si>
  <si>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</si>
  <si>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</si>
  <si>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</si>
  <si>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</si>
  <si>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</si>
  <si>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</si>
  <si>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</si>
  <si>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</si>
  <si>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</si>
  <si>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</si>
  <si>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</si>
  <si>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</si>
  <si>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</si>
  <si>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</si>
  <si>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J084603.8+124035 Cnc</t>
  </si>
  <si>
    <t>EA</t>
  </si>
  <si>
    <t>VSX</t>
  </si>
  <si>
    <t>BAV 91</t>
  </si>
  <si>
    <t>14.40 (0.20)</t>
  </si>
  <si>
    <t xml:space="preserve">Mag CV 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</si>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</sst>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J084603.8+124035 Cnc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-1.3969999417895451E-4</c:v>
                </c:pt>
                <c:pt idx="3">
                  <c:v>2.1573500052909367E-3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-6.2903270720638944E-5</c:v>
                </c:pt>
                <c:pt idx="1">
                  <c:v>-6.2903270720638944E-5</c:v>
                </c:pt>
                <c:pt idx="2">
                  <c:v>1.0058016726284705E-3</c:v>
                </c:pt>
                <c:pt idx="3">
                  <c:v>1.1376548799247894E-3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77</c:v>
                      </c:pt>
                      <c:pt idx="3">
                        <c:v>86.5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-1.3969999417895451E-4</c:v>
                </c:pt>
                <c:pt idx="3">
                  <c:v>2.1573500052909367E-3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-6.2903270720638944E-5</c:v>
                </c:pt>
                <c:pt idx="1">
                  <c:v>-6.2903270720638944E-5</c:v>
                </c:pt>
                <c:pt idx="2">
                  <c:v>1.0058016726284705E-3</c:v>
                </c:pt>
                <c:pt idx="3">
                  <c:v>1.1376548799247894E-3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86.5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59940.704899999997</v>
      </c>
      <c r="D7" s="13" t="s">
        <v>48</v>
      </c>
    </row>
    <row r="8" spans="1:15" ht="12.95" customHeight="1" x14ac:dyDescent="0.2">
      <c r="A8" s="20" t="s">
        <v>3</v>
      </c>
      <c r="C8" s="28">
        <v>0.73771609999999999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-6.2903270720638944E-5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1.3879284978559865E-5</v>
      </c>
      <c r="D12" s="21"/>
      <c r="E12" s="36" t="s">
        <v>50</v>
      </c>
      <c r="F12" s="37" t="s">
        <v>49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60541.783165393514</v>
      </c>
    </row>
    <row r="15" spans="1:15" ht="12.95" customHeight="1" x14ac:dyDescent="0.2">
      <c r="A15" s="17" t="s">
        <v>17</v>
      </c>
      <c r="C15" s="18">
        <f ca="1">(C7+C11)+(C8+C12)*INT(MAX(F21:F3533))</f>
        <v>60004.149615315233</v>
      </c>
      <c r="E15" s="38" t="s">
        <v>33</v>
      </c>
      <c r="F15" s="40">
        <f ca="1">ROUND(2*(F14-$C$7)/$C$8,0)/2+F13</f>
        <v>816</v>
      </c>
    </row>
    <row r="16" spans="1:15" ht="12.95" customHeight="1" x14ac:dyDescent="0.2">
      <c r="A16" s="17" t="s">
        <v>4</v>
      </c>
      <c r="C16" s="18">
        <f ca="1">+C8+C12</f>
        <v>0.73772997928497852</v>
      </c>
      <c r="E16" s="38" t="s">
        <v>34</v>
      </c>
      <c r="F16" s="40">
        <f ca="1">ROUND(2*(F14-$C$15)/$C$16,0)/2+F13</f>
        <v>730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8" t="s">
        <v>43</v>
      </c>
      <c r="F17" s="41">
        <f ca="1">+$C$15+$C$16*$F$16-15018.5-$C$5/24</f>
        <v>45524.588333526604</v>
      </c>
    </row>
    <row r="18" spans="1:21" ht="12.95" customHeight="1" thickTop="1" thickBot="1" x14ac:dyDescent="0.25">
      <c r="A18" s="17" t="s">
        <v>5</v>
      </c>
      <c r="C18" s="24">
        <f ca="1">+C15</f>
        <v>60004.149615315233</v>
      </c>
      <c r="D18" s="25">
        <f ca="1">+C16</f>
        <v>0.73772997928497852</v>
      </c>
      <c r="E18" s="43" t="s">
        <v>44</v>
      </c>
      <c r="F18" s="42">
        <f ca="1">+($C$15+$C$16*$F$16)-($C$16/2)-15018.5-$C$5/24</f>
        <v>45524.219468536961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59940.704899999997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-6.2903270720638944E-5</v>
      </c>
      <c r="Q21" s="26">
        <f>+C21-15018.5</f>
        <v>44922.204899999997</v>
      </c>
    </row>
    <row r="22" spans="1:21" ht="12.95" customHeight="1" x14ac:dyDescent="0.2">
      <c r="A22" s="44" t="s">
        <v>51</v>
      </c>
      <c r="B22" s="45" t="s">
        <v>52</v>
      </c>
      <c r="C22" s="44">
        <v>59940.704899999997</v>
      </c>
      <c r="D22" s="44">
        <v>3.5000000000000001E-3</v>
      </c>
      <c r="E22" s="20">
        <f t="shared" ref="E22:E24" si="0">+(C22-C$7)/C$8</f>
        <v>0</v>
      </c>
      <c r="F22" s="20">
        <f t="shared" ref="F22:F24" si="1">ROUND(2*E22,0)/2</f>
        <v>0</v>
      </c>
      <c r="G22" s="20">
        <f t="shared" ref="G22:G24" si="2">+C22-(C$7+F22*C$8)</f>
        <v>0</v>
      </c>
      <c r="K22" s="20">
        <f t="shared" ref="K22:K24" si="3">+G22</f>
        <v>0</v>
      </c>
      <c r="O22" s="20">
        <f t="shared" ref="O22:O24" ca="1" si="4">+C$11+C$12*$F22</f>
        <v>-6.2903270720638944E-5</v>
      </c>
      <c r="Q22" s="26">
        <f t="shared" ref="Q22:Q24" si="5">+C22-15018.5</f>
        <v>44922.204899999997</v>
      </c>
    </row>
    <row r="23" spans="1:21" ht="12.95" customHeight="1" x14ac:dyDescent="0.2">
      <c r="A23" s="44" t="s">
        <v>51</v>
      </c>
      <c r="B23" s="45" t="s">
        <v>52</v>
      </c>
      <c r="C23" s="44">
        <v>59997.508900000001</v>
      </c>
      <c r="D23" s="44">
        <v>3.5000000000000001E-3</v>
      </c>
      <c r="E23" s="20">
        <f t="shared" si="0"/>
        <v>76.999810631764348</v>
      </c>
      <c r="F23" s="20">
        <f t="shared" si="1"/>
        <v>77</v>
      </c>
      <c r="G23" s="20">
        <f t="shared" si="2"/>
        <v>-1.3969999417895451E-4</v>
      </c>
      <c r="K23" s="20">
        <f t="shared" si="3"/>
        <v>-1.3969999417895451E-4</v>
      </c>
      <c r="O23" s="20">
        <f t="shared" ca="1" si="4"/>
        <v>1.0058016726284705E-3</v>
      </c>
      <c r="Q23" s="26">
        <f t="shared" si="5"/>
        <v>44979.008900000001</v>
      </c>
    </row>
    <row r="24" spans="1:21" ht="12.95" customHeight="1" x14ac:dyDescent="0.2">
      <c r="A24" s="44" t="s">
        <v>51</v>
      </c>
      <c r="B24" s="45" t="s">
        <v>52</v>
      </c>
      <c r="C24" s="44">
        <v>60004.519500000002</v>
      </c>
      <c r="D24" s="44">
        <v>3.5000000000000001E-3</v>
      </c>
      <c r="E24" s="20">
        <f t="shared" si="0"/>
        <v>86.502924363457922</v>
      </c>
      <c r="F24" s="20">
        <f t="shared" si="1"/>
        <v>86.5</v>
      </c>
      <c r="G24" s="20">
        <f t="shared" si="2"/>
        <v>2.1573500052909367E-3</v>
      </c>
      <c r="K24" s="20">
        <f t="shared" si="3"/>
        <v>2.1573500052909367E-3</v>
      </c>
      <c r="O24" s="20">
        <f t="shared" ca="1" si="4"/>
        <v>1.1376548799247894E-3</v>
      </c>
      <c r="Q24" s="26">
        <f t="shared" si="5"/>
        <v>44986.019500000002</v>
      </c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2024-08-19T06:47:45Z</dcterms:modified>
</cp:coreProperties>
</file>