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87588B7-FCBE-468B-B155-6F0C33F9148E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C17" i="1"/>
  <c r="Q21" i="1"/>
  <c r="C12" i="1"/>
  <c r="C16" i="1" l="1"/>
  <c r="D18" i="1" s="1"/>
  <c r="E15" i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<sst xmlns="http://schemas.openxmlformats.org/spreadsheetml/2006/main" count="52" uniqueCount="49">
  <si>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</si>
  <si>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</si>
  <si>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</si>
  <si>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</si>
  <si>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</si>
  <si>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</si>
  <si>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</si>
  <si>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</si>
  <si>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</si>
  <si>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</si>
  <si>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</si>
  <si>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</si>
  <si>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</si>
  <si>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</si>
  <si>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</si>
  <si>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</si>
  <si>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</si>
  <si>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</si>
  <si>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</si>
  <si>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</si>
  <si>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</si>
  <si>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</si>
  <si>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</si>
  <si>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</si>
  <si>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</si>
  <si>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</si>
  <si>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</si>
  <si>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</si>
  <si>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</si>
  <si>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</si>
  <si>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</si>
  <si>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</si>
  <si>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</si>
  <si>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</si>
  <si>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</si>
  <si>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</si>
  <si>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</si>
  <si>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</si>
  <si>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</si>
  <si>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</si>
  <si>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</si>
  <si>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AZ Col</t>
  </si>
  <si>
    <t>AZ Col / GSC 7055-0949</t>
  </si>
  <si>
    <t>EW</t>
  </si>
  <si>
    <t>BRNO</t>
  </si>
  <si>
    <t>OEJV 0160</t>
  </si>
  <si>
    <t>I</t>
  </si>
  <si>
    <t>G7055-0949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</si>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</sst>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Col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14841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2D-4CF4-882C-A21E0A71C5E0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14841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6.3408999994862825E-2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2D-4CF4-882C-A21E0A71C5E0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14841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2D-4CF4-882C-A21E0A71C5E0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14841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2D-4CF4-882C-A21E0A71C5E0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14841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2D-4CF4-882C-A21E0A71C5E0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14841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2D-4CF4-882C-A21E0A71C5E0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14841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2D-4CF4-882C-A21E0A71C5E0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14841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</c:v>
                </c:pt>
                <c:pt idx="1">
                  <c:v>6.3408999994862825E-2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2D-4CF4-882C-A21E0A71C5E0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14841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2D-4CF4-882C-A21E0A71C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474168"/>
        <c:axId val="1"/>
      </c:scatterChart>
      <c:valAx>
        <c:axId val="548474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474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0</xdr:row>
      <xdr:rowOff>0</xdr:rowOff>
    </xdr:from>
    <xdr:to>
      <xdr:col>18</xdr:col>
      <xdr:colOff>180975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2B9AC1B-9A45-FC18-16D5-CD3B70A6B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  <c r="E2" s="10" t="s">
        <v>41</v>
      </c>
      <c r="F2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51869.063000000002</v>
      </c>
      <c r="D7" s="30" t="s">
        <v>44</v>
      </c>
    </row>
    <row r="8" spans="1:7" x14ac:dyDescent="0.2">
      <c r="A8" t="s">
        <v>3</v>
      </c>
      <c r="C8" s="34">
        <v>0.30210100000000001</v>
      </c>
      <c r="D8" s="30" t="s">
        <v>44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4.2725557573521208E-6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60339.623009490737</v>
      </c>
    </row>
    <row r="15" spans="1:7" x14ac:dyDescent="0.2">
      <c r="A15" s="12" t="s">
        <v>17</v>
      </c>
      <c r="B15" s="10"/>
      <c r="C15" s="13">
        <f ca="1">(C7+C11)+(C8+C12)*INT(MAX(F21:F3533))</f>
        <v>56352.607349999998</v>
      </c>
      <c r="D15" s="14" t="s">
        <v>37</v>
      </c>
      <c r="E15" s="15">
        <f ca="1">ROUND(2*(E14-$C$7)/$C$8,0)/2+E13</f>
        <v>28040</v>
      </c>
    </row>
    <row r="16" spans="1:7" x14ac:dyDescent="0.2">
      <c r="A16" s="16" t="s">
        <v>4</v>
      </c>
      <c r="B16" s="10"/>
      <c r="C16" s="17">
        <f ca="1">+C8+C12</f>
        <v>0.30210527255575736</v>
      </c>
      <c r="D16" s="14" t="s">
        <v>38</v>
      </c>
      <c r="E16" s="24">
        <f ca="1">ROUND(2*(E14-$C$15)/$C$16,0)/2+E13</f>
        <v>13198.5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45321.8396231605</v>
      </c>
    </row>
    <row r="18" spans="1:18" ht="14.25" thickTop="1" thickBot="1" x14ac:dyDescent="0.25">
      <c r="A18" s="16" t="s">
        <v>5</v>
      </c>
      <c r="B18" s="10"/>
      <c r="C18" s="19">
        <f ca="1">+C15</f>
        <v>56352.607349999998</v>
      </c>
      <c r="D18" s="20">
        <f ca="1">+C16</f>
        <v>0.30210527255575736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40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BRNO</v>
      </c>
      <c r="C21" s="8">
        <f>C$7</f>
        <v>51869.063000000002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36850.563000000002</v>
      </c>
    </row>
    <row r="22" spans="1:18" x14ac:dyDescent="0.2">
      <c r="A22" s="31" t="s">
        <v>45</v>
      </c>
      <c r="B22" s="32" t="s">
        <v>46</v>
      </c>
      <c r="C22" s="33">
        <v>56352.607349999998</v>
      </c>
      <c r="D22" s="33">
        <v>1E-4</v>
      </c>
      <c r="E22">
        <f>+(C22-C$7)/C$8</f>
        <v>14841.209893380017</v>
      </c>
      <c r="F22">
        <f>ROUND(2*E22,0)/2</f>
        <v>14841</v>
      </c>
      <c r="G22">
        <f>+C22-(C$7+F22*C$8)</f>
        <v>6.3408999994862825E-2</v>
      </c>
      <c r="I22">
        <f>+G22</f>
        <v>6.3408999994862825E-2</v>
      </c>
      <c r="O22">
        <f ca="1">+C$11+C$12*$F22</f>
        <v>6.3408999994862825E-2</v>
      </c>
      <c r="Q22" s="2">
        <f>+C22-15018.5</f>
        <v>41334.107349999998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2024-01-30T01:57:08Z</dcterms:modified>
</cp:coreProperties>
</file>