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1958782-B36D-45E4-82B0-2B9061DCB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2" i="1"/>
  <c r="F22" i="1"/>
  <c r="G22" i="1"/>
  <c r="K22" i="1"/>
  <c r="Q22" i="1"/>
  <c r="D9" i="1"/>
  <c r="E21" i="1"/>
  <c r="F21" i="1"/>
  <c r="G21" i="1"/>
  <c r="J21" i="1"/>
  <c r="E9" i="1"/>
  <c r="F16" i="1"/>
  <c r="F17" i="1" s="1"/>
  <c r="C17" i="1"/>
  <c r="Q21" i="1"/>
  <c r="C11" i="1"/>
  <c r="C12" i="1"/>
  <c r="O24" i="1" l="1"/>
  <c r="O23" i="1"/>
  <c r="C16" i="1"/>
  <c r="D18" i="1" s="1"/>
  <c r="C15" i="1"/>
  <c r="F18" i="1" s="1"/>
  <c r="O21" i="1"/>
  <c r="O22" i="1"/>
  <c r="F19" i="1" l="1"/>
  <c r="C18" i="1"/>
</calcChain>
</file>

<file path=xl/sharedStrings.xml><?xml version="1.0" encoding="utf-8"?>
<sst xmlns="http://schemas.openxmlformats.org/spreadsheetml/2006/main" count="59" uniqueCount="53">
  <si>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</si>
  <si>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</si>
  <si>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</si>
  <si>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</si>
  <si>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</si>
  <si>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</si>
  <si>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</si>
  <si>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</si>
  <si>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</si>
  <si>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</si>
  <si>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</si>
  <si>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</si>
  <si>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</si>
  <si>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</si>
  <si>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</si>
  <si>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</si>
  <si>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</si>
  <si>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</si>
  <si>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</si>
  <si>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</si>
  <si>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</si>
  <si>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</si>
  <si>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</si>
  <si>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</si>
  <si>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</si>
  <si>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</si>
  <si>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</si>
  <si>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</si>
  <si>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</si>
  <si>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</si>
  <si>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</si>
  <si>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</si>
  <si>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</si>
  <si>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</si>
  <si>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</si>
  <si>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</si>
  <si>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</si>
  <si>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</si>
  <si>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</si>
  <si>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</si>
  <si>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</si>
  <si>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</si>
  <si>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</si>
  <si>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MW Com</t>
  </si>
  <si>
    <t>2013a</t>
  </si>
  <si>
    <t>G1991-0133</t>
  </si>
  <si>
    <t>EA/RS</t>
  </si>
  <si>
    <t>pr_6</t>
  </si>
  <si>
    <t>F6</t>
  </si>
  <si>
    <t>MW Com / GSC 1991-0133</t>
  </si>
  <si>
    <t>GCVS</t>
  </si>
  <si>
    <t>JBAV, 60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</si>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</sst>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Com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3-40E3-A2CA-FE891523AC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3-40E3-A2CA-FE891523AC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53-40E3-A2CA-FE891523AC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8.8700000000244472E-2</c:v>
                </c:pt>
                <c:pt idx="2">
                  <c:v>0.12180000000080327</c:v>
                </c:pt>
                <c:pt idx="3">
                  <c:v>0.13849999990634387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53-40E3-A2CA-FE891523AC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53-40E3-A2CA-FE891523AC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53-40E3-A2CA-FE891523AC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53-40E3-A2CA-FE891523AC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-1.2208303328057613E-3</c:v>
                </c:pt>
                <c:pt idx="1">
                  <c:v>9.2954366688843992E-2</c:v>
                </c:pt>
                <c:pt idx="2">
                  <c:v>0.12820806158596268</c:v>
                </c:pt>
                <c:pt idx="3">
                  <c:v>0.12905840196539067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53-40E3-A2CA-FE891523AC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53-40E3-A2CA-FE891523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12408"/>
        <c:axId val="1"/>
      </c:scatterChart>
      <c:valAx>
        <c:axId val="82971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1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4C74FF-435C-D5FB-B1F0-CB12299DD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6">
        <v>12.1912</v>
      </c>
      <c r="L1" s="38">
        <v>29.120100000000001</v>
      </c>
      <c r="M1" s="39">
        <v>51361.6996</v>
      </c>
      <c r="N1" s="39">
        <v>2.1677</v>
      </c>
      <c r="O1" s="40" t="s">
        <v>46</v>
      </c>
      <c r="P1" s="38">
        <v>10.36</v>
      </c>
      <c r="Q1" s="38">
        <v>10.6</v>
      </c>
      <c r="R1" s="41" t="s">
        <v>47</v>
      </c>
      <c r="S1" s="40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51361.6996</v>
      </c>
      <c r="D4" s="28">
        <v>2.1677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7">
        <v>51361.6996</v>
      </c>
      <c r="D7" s="29" t="s">
        <v>50</v>
      </c>
    </row>
    <row r="8" spans="1:19" x14ac:dyDescent="0.2">
      <c r="A8" t="s">
        <v>5</v>
      </c>
      <c r="C8" s="47">
        <v>2.1677</v>
      </c>
      <c r="D8" s="29" t="e">
        <v>#N/A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-1.2208303328057613E-3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3.5430849142832862E-5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59332.46155840197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2.167735430849143</v>
      </c>
      <c r="E16" s="14" t="s">
        <v>32</v>
      </c>
      <c r="F16" s="33">
        <f ca="1">NOW()+15018.5+$C$5/24</f>
        <v>60339.646852546291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4142.5</v>
      </c>
    </row>
    <row r="18" spans="1:21" ht="14.25" thickTop="1" thickBot="1" x14ac:dyDescent="0.25">
      <c r="A18" s="16" t="s">
        <v>7</v>
      </c>
      <c r="B18" s="10"/>
      <c r="C18" s="19">
        <f ca="1">+C15</f>
        <v>59332.46155840197</v>
      </c>
      <c r="D18" s="20">
        <f ca="1">+C16</f>
        <v>2.167735430849143</v>
      </c>
      <c r="E18" s="14" t="s">
        <v>38</v>
      </c>
      <c r="F18" s="23">
        <f ca="1">ROUND(2*(F16-$C$15)/$C$16,0)/2+F15</f>
        <v>465.5</v>
      </c>
    </row>
    <row r="19" spans="1:21" ht="13.5" thickTop="1" x14ac:dyDescent="0.2">
      <c r="E19" s="14" t="s">
        <v>33</v>
      </c>
      <c r="F19" s="18">
        <f ca="1">+$C$15+$C$16*F18-15018.5-$C$5/24</f>
        <v>45323.438234795583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51361.6996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-1.2208303328057613E-3</v>
      </c>
      <c r="Q21" s="2">
        <f>+C21-15018.5</f>
        <v>36343.1996</v>
      </c>
    </row>
    <row r="22" spans="1:21" x14ac:dyDescent="0.2">
      <c r="A22" s="42" t="s">
        <v>0</v>
      </c>
      <c r="B22" s="43" t="s">
        <v>1</v>
      </c>
      <c r="C22" s="44">
        <v>57123.534899999999</v>
      </c>
      <c r="D22" s="44">
        <v>6.7000000000000002E-3</v>
      </c>
      <c r="E22">
        <f>+(C22-C$7)/C$8</f>
        <v>2658.040918946348</v>
      </c>
      <c r="F22">
        <f>ROUND(2*E22,0)/2</f>
        <v>2658</v>
      </c>
      <c r="G22">
        <f>+C22-(C$7+F22*C$8)</f>
        <v>8.8700000000244472E-2</v>
      </c>
      <c r="K22">
        <f>+G22</f>
        <v>8.8700000000244472E-2</v>
      </c>
      <c r="O22">
        <f ca="1">+C$11+C$12*$F22</f>
        <v>9.2954366688843992E-2</v>
      </c>
      <c r="Q22" s="2">
        <f>+C22-15018.5</f>
        <v>42105.034899999999</v>
      </c>
    </row>
    <row r="23" spans="1:21" x14ac:dyDescent="0.2">
      <c r="A23" s="45" t="s">
        <v>51</v>
      </c>
      <c r="B23" s="46" t="s">
        <v>1</v>
      </c>
      <c r="C23" s="48">
        <v>59280.429499999998</v>
      </c>
      <c r="D23" s="49">
        <v>8.0000000000000004E-4</v>
      </c>
      <c r="E23">
        <f t="shared" ref="E23:E24" si="0">+(C23-C$7)/C$8</f>
        <v>3653.0561885869811</v>
      </c>
      <c r="F23">
        <f t="shared" ref="F23:F24" si="1">ROUND(2*E23,0)/2</f>
        <v>3653</v>
      </c>
      <c r="G23">
        <f t="shared" ref="G23:G24" si="2">+C23-(C$7+F23*C$8)</f>
        <v>0.12180000000080327</v>
      </c>
      <c r="K23">
        <f t="shared" ref="K23:K24" si="3">+G23</f>
        <v>0.12180000000080327</v>
      </c>
      <c r="O23">
        <f t="shared" ref="O23:O24" ca="1" si="4">+C$11+C$12*$F23</f>
        <v>0.12820806158596268</v>
      </c>
      <c r="Q23" s="2">
        <f t="shared" ref="Q23:Q24" si="5">+C23-15018.5</f>
        <v>44261.929499999998</v>
      </c>
    </row>
    <row r="24" spans="1:21" x14ac:dyDescent="0.2">
      <c r="A24" s="45" t="s">
        <v>52</v>
      </c>
      <c r="B24" s="46" t="s">
        <v>1</v>
      </c>
      <c r="C24" s="48">
        <v>59332.470999999903</v>
      </c>
      <c r="D24" s="49">
        <v>0.01</v>
      </c>
      <c r="E24">
        <f t="shared" si="0"/>
        <v>3677.0638926050206</v>
      </c>
      <c r="F24">
        <f t="shared" si="1"/>
        <v>3677</v>
      </c>
      <c r="G24">
        <f t="shared" si="2"/>
        <v>0.13849999990634387</v>
      </c>
      <c r="K24">
        <f t="shared" si="3"/>
        <v>0.13849999990634387</v>
      </c>
      <c r="O24">
        <f t="shared" ca="1" si="4"/>
        <v>0.12905840196539067</v>
      </c>
      <c r="Q24" s="2">
        <f t="shared" si="5"/>
        <v>44313.970999999903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33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2024-01-30T02:31:28Z</dcterms:modified>
</cp:coreProperties>
</file>