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4E8B3E5-09EE-4936-A69A-FC64DDF2E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6" i="1"/>
  <c r="F26" i="1" s="1"/>
  <c r="G26" i="1" s="1"/>
  <c r="K26" i="1" s="1"/>
  <c r="Q26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2" i="1"/>
  <c r="F22" i="1" s="1"/>
  <c r="G22" i="1" s="1"/>
  <c r="I22" i="1" s="1"/>
  <c r="Q22" i="1"/>
  <c r="C9" i="1"/>
  <c r="D9" i="1"/>
  <c r="E21" i="1"/>
  <c r="F21" i="1"/>
  <c r="G21" i="1" s="1"/>
  <c r="I21" i="1" s="1"/>
  <c r="C17" i="1"/>
  <c r="Q21" i="1"/>
  <c r="C12" i="1"/>
  <c r="C11" i="1"/>
  <c r="F15" i="1" l="1"/>
  <c r="O26" i="1"/>
  <c r="O25" i="1"/>
  <c r="O24" i="1"/>
  <c r="O23" i="1"/>
  <c r="O22" i="1"/>
  <c r="C15" i="1"/>
  <c r="O21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<sst xmlns="http://schemas.openxmlformats.org/spreadsheetml/2006/main" count="68" uniqueCount="57">
  <si>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</si>
  <si>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</si>
  <si>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</si>
  <si>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</si>
  <si>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</si>
  <si>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</si>
  <si>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</si>
  <si>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</si>
  <si>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</si>
  <si>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</si>
  <si>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</si>
  <si>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</si>
  <si>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</si>
  <si>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</si>
  <si>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</si>
  <si>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</si>
  <si>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</si>
  <si>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</si>
  <si>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</si>
  <si>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</si>
  <si>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</si>
  <si>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</si>
  <si>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</si>
  <si>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</si>
  <si>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</si>
  <si>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</si>
  <si>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</si>
  <si>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</si>
  <si>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</si>
  <si>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</si>
  <si>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</si>
  <si>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</si>
  <si>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</si>
  <si>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</si>
  <si>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</si>
  <si>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</si>
  <si>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</si>
  <si>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</si>
  <si>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</si>
  <si>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</si>
  <si>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</si>
  <si>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G6089-1439</t>
  </si>
  <si>
    <t>2017i</t>
  </si>
  <si>
    <t>E?</t>
  </si>
  <si>
    <t>pr_0</t>
  </si>
  <si>
    <t>F5-7 II</t>
  </si>
  <si>
    <t>OEJV 181</t>
  </si>
  <si>
    <t>I</t>
  </si>
  <si>
    <t>OEJV 0181</t>
  </si>
  <si>
    <t>JBAV, 55</t>
  </si>
  <si>
    <t>II</t>
  </si>
  <si>
    <t>JBAV, 63</t>
  </si>
  <si>
    <t>JBAV, 79</t>
  </si>
  <si>
    <t>G6089-1439 Crt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</si>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</sst>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16"/>
      <name val="Arial"/>
      <family val="2"/>
    </font>
    <font>
      <i/>
      <sz val="10"/>
      <color indexed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7" fillId="25" borderId="5" xfId="0" applyFont="1" applyFill="1" applyBorder="1" applyAlignment="1">
      <alignment vertical="center"/>
    </xf>
    <xf numFmtId="0" fontId="33" fillId="0" borderId="0" xfId="41" applyFont="1"/>
    <xf numFmtId="0" fontId="34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43" fontId="35" fillId="0" borderId="0" xfId="47" applyFont="1" applyBorder="1"/>
    <xf numFmtId="165" fontId="0" fillId="0" borderId="0" xfId="0" applyNumberFormat="1" applyAlignment="1">
      <alignment horizontal="left"/>
    </xf>
    <xf numFmtId="165" fontId="33" fillId="0" borderId="0" xfId="41" applyNumberFormat="1" applyFont="1" applyAlignment="1">
      <alignment horizontal="left"/>
    </xf>
    <xf numFmtId="165" fontId="35" fillId="0" borderId="0" xfId="0" applyNumberFormat="1" applyFont="1" applyAlignment="1">
      <alignment horizontal="left" vertical="center" wrapText="1"/>
    </xf>
    <xf numFmtId="165" fontId="35" fillId="0" borderId="0" xfId="0" applyNumberFormat="1" applyFont="1" applyAlignment="1" applyProtection="1">
      <alignment horizontal="left" vertical="center" wrapText="1"/>
      <protection locked="0"/>
    </xf>
    <xf numFmtId="43" fontId="35" fillId="0" borderId="0" xfId="47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7" fillId="0" borderId="0" xfId="41" applyFont="1" applyAlignment="1">
      <alignment horizontal="center"/>
    </xf>
    <xf numFmtId="0" fontId="0" fillId="0" borderId="0" xfId="0" applyAlignment="1">
      <alignment horizontal="right"/>
    </xf>
    <xf numFmtId="0" fontId="38" fillId="0" borderId="13" xfId="0" applyFont="1" applyBorder="1" applyAlignment="1">
      <alignment horizontal="right" vertical="center"/>
    </xf>
    <xf numFmtId="0" fontId="38" fillId="0" borderId="16" xfId="0" applyFont="1" applyBorder="1" applyAlignment="1">
      <alignment horizontal="right" vertical="center"/>
    </xf>
    <xf numFmtId="0" fontId="6" fillId="26" borderId="11" xfId="0" applyFont="1" applyFill="1" applyBorder="1" applyAlignment="1">
      <alignment horizontal="right" vertical="center"/>
    </xf>
    <xf numFmtId="0" fontId="39" fillId="0" borderId="14" xfId="0" applyFont="1" applyBorder="1" applyAlignment="1">
      <alignment horizontal="right" vertical="center"/>
    </xf>
    <xf numFmtId="0" fontId="40" fillId="0" borderId="14" xfId="0" applyFont="1" applyBorder="1" applyAlignment="1">
      <alignment horizontal="right" vertical="center"/>
    </xf>
    <xf numFmtId="0" fontId="6" fillId="26" borderId="12" xfId="0" applyFont="1" applyFill="1" applyBorder="1" applyAlignment="1">
      <alignment horizontal="center" vertical="center"/>
    </xf>
    <xf numFmtId="22" fontId="39" fillId="0" borderId="14" xfId="0" applyNumberFormat="1" applyFont="1" applyBorder="1" applyAlignment="1">
      <alignment horizontal="right" vertical="center"/>
    </xf>
    <xf numFmtId="22" fontId="39" fillId="0" borderId="15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G6089-1439 Crt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93-41FB-9182-C25A058A03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-2.6100000002770685E-2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93-41FB-9182-C25A058A03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93-41FB-9182-C25A058A03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-3.6850000193226151E-2</c:v>
                </c:pt>
                <c:pt idx="3">
                  <c:v>-3.2999999792082235E-2</c:v>
                </c:pt>
                <c:pt idx="4">
                  <c:v>-3.8454000001365785E-2</c:v>
                </c:pt>
                <c:pt idx="5">
                  <c:v>-8.1546000146772712E-2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93-41FB-9182-C25A058A03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93-41FB-9182-C25A058A03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93-41FB-9182-C25A058A03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93-41FB-9182-C25A058A03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4.3748631001167271E-3</c:v>
                </c:pt>
                <c:pt idx="1">
                  <c:v>-3.2845744400610576E-2</c:v>
                </c:pt>
                <c:pt idx="2">
                  <c:v>-4.5002118584339799E-2</c:v>
                </c:pt>
                <c:pt idx="3">
                  <c:v>-4.5134733575435029E-2</c:v>
                </c:pt>
                <c:pt idx="4">
                  <c:v>-4.7375042825003745E-2</c:v>
                </c:pt>
                <c:pt idx="5">
                  <c:v>-4.9967223850945139E-2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93-41FB-9182-C25A058A03C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93-41FB-9182-C25A058A0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773576"/>
        <c:axId val="1"/>
      </c:scatterChart>
      <c:valAx>
        <c:axId val="855773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5773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358C52-DEAA-8D19-71DF-4B694A784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53</v>
      </c>
      <c r="F1" s="32" t="s">
        <v>41</v>
      </c>
      <c r="G1" s="29" t="s">
        <v>42</v>
      </c>
      <c r="H1" s="33"/>
      <c r="I1" s="34" t="s">
        <v>41</v>
      </c>
      <c r="J1" s="32" t="s">
        <v>41</v>
      </c>
      <c r="K1" s="35">
        <v>11.383699999999999</v>
      </c>
      <c r="L1" s="36">
        <v>-19.332699999999999</v>
      </c>
      <c r="M1" s="37">
        <v>51874.15</v>
      </c>
      <c r="N1" s="37">
        <v>0.533524</v>
      </c>
      <c r="O1" s="38" t="s">
        <v>43</v>
      </c>
      <c r="P1" s="36">
        <v>10.66</v>
      </c>
      <c r="Q1" s="36">
        <v>99</v>
      </c>
      <c r="R1" s="39" t="s">
        <v>44</v>
      </c>
      <c r="S1" s="38" t="s">
        <v>45</v>
      </c>
    </row>
    <row r="2" spans="1:19" x14ac:dyDescent="0.2">
      <c r="A2" t="s">
        <v>23</v>
      </c>
      <c r="B2" t="s">
        <v>43</v>
      </c>
      <c r="C2" s="28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5" t="s">
        <v>36</v>
      </c>
      <c r="D4" s="26" t="s">
        <v>36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3">
        <v>51874.15</v>
      </c>
      <c r="D7" s="30" t="s">
        <v>46</v>
      </c>
    </row>
    <row r="8" spans="1:19" x14ac:dyDescent="0.2">
      <c r="A8" t="s">
        <v>3</v>
      </c>
      <c r="C8" s="53">
        <v>0.533524</v>
      </c>
      <c r="D8" s="27" t="s">
        <v>46</v>
      </c>
    </row>
    <row r="9" spans="1:19" x14ac:dyDescent="0.2">
      <c r="A9" s="23" t="s">
        <v>31</v>
      </c>
      <c r="B9" s="31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0">
        <f ca="1">INTERCEPT(INDIRECT($D$9):G992,INDIRECT($C$9):F992)</f>
        <v>4.3748631001167271E-3</v>
      </c>
      <c r="D11" s="3"/>
      <c r="E11" s="10"/>
    </row>
    <row r="12" spans="1:19" x14ac:dyDescent="0.2">
      <c r="A12" s="10" t="s">
        <v>16</v>
      </c>
      <c r="B12" s="10"/>
      <c r="C12" s="20">
        <f ca="1">SLOPE(INDIRECT($D$9):G992,INDIRECT($C$9):F992)</f>
        <v>-3.5363997625394112E-6</v>
      </c>
      <c r="D12" s="3"/>
      <c r="E12" s="56" t="s">
        <v>54</v>
      </c>
      <c r="F12" s="59"/>
    </row>
    <row r="13" spans="1:19" x14ac:dyDescent="0.2">
      <c r="A13" s="10" t="s">
        <v>18</v>
      </c>
      <c r="B13" s="10"/>
      <c r="C13" s="3" t="s">
        <v>13</v>
      </c>
      <c r="E13" s="54" t="s">
        <v>33</v>
      </c>
      <c r="F13" s="58">
        <v>1</v>
      </c>
    </row>
    <row r="14" spans="1:19" x14ac:dyDescent="0.2">
      <c r="A14" s="10"/>
      <c r="B14" s="10"/>
      <c r="C14" s="10"/>
      <c r="E14" s="54" t="s">
        <v>30</v>
      </c>
      <c r="F14" s="57">
        <f ca="1">NOW()+15018.5+$C$5/24</f>
        <v>60525.771103472223</v>
      </c>
    </row>
    <row r="15" spans="1:19" x14ac:dyDescent="0.2">
      <c r="A15" s="12" t="s">
        <v>17</v>
      </c>
      <c r="B15" s="10"/>
      <c r="C15" s="13">
        <f ca="1">(C7+C11)+(C8+C12)*INT(MAX(F21:F3533))</f>
        <v>60072.229818544351</v>
      </c>
      <c r="E15" s="54" t="s">
        <v>34</v>
      </c>
      <c r="F15" s="57">
        <f ca="1">ROUND(2*($F$14-$C$7)/$C$8,0)/2+$F$13</f>
        <v>16217</v>
      </c>
    </row>
    <row r="16" spans="1:19" x14ac:dyDescent="0.2">
      <c r="A16" s="15" t="s">
        <v>4</v>
      </c>
      <c r="B16" s="10"/>
      <c r="C16" s="16">
        <f ca="1">+C8+C12</f>
        <v>0.53352046360023742</v>
      </c>
      <c r="E16" s="54" t="s">
        <v>35</v>
      </c>
      <c r="F16" s="57">
        <f ca="1">ROUND(2*($F$14-$C$15)/$C$16,0)/2+$F$13</f>
        <v>851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54" t="s">
        <v>55</v>
      </c>
      <c r="F17" s="60">
        <f ca="1">+$C$15+$C$16*$F$16-15018.5-$C$5/24</f>
        <v>45508.151566401488</v>
      </c>
    </row>
    <row r="18" spans="1:21" ht="14.25" thickTop="1" thickBot="1" x14ac:dyDescent="0.25">
      <c r="A18" s="15" t="s">
        <v>5</v>
      </c>
      <c r="B18" s="10"/>
      <c r="C18" s="18">
        <f ca="1">+C15</f>
        <v>60072.229818544351</v>
      </c>
      <c r="D18" s="19">
        <f ca="1">+C16</f>
        <v>0.53352046360023742</v>
      </c>
      <c r="E18" s="55" t="s">
        <v>56</v>
      </c>
      <c r="F18" s="61">
        <f ca="1">+($C$15+$C$16*$F$16)-($C$16/2)-15018.5-$C$5/24</f>
        <v>45507.884806169684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50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">
        <v>46</v>
      </c>
      <c r="B21" s="51"/>
      <c r="C21" s="45">
        <v>51874.15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4.3748631001167271E-3</v>
      </c>
      <c r="Q21" s="2">
        <f t="shared" ref="Q21:Q26" si="4">+C21-15018.5</f>
        <v>36855.65</v>
      </c>
    </row>
    <row r="22" spans="1:21" x14ac:dyDescent="0.2">
      <c r="A22" s="40" t="s">
        <v>48</v>
      </c>
      <c r="B22" s="52" t="s">
        <v>47</v>
      </c>
      <c r="C22" s="46">
        <v>57489.464</v>
      </c>
      <c r="D22" s="41">
        <v>5.0000000000000001E-3</v>
      </c>
      <c r="E22">
        <f t="shared" si="0"/>
        <v>10524.951079988901</v>
      </c>
      <c r="F22">
        <f t="shared" si="1"/>
        <v>10525</v>
      </c>
      <c r="G22">
        <f t="shared" si="2"/>
        <v>-2.6100000002770685E-2</v>
      </c>
      <c r="I22">
        <f>+G22</f>
        <v>-2.6100000002770685E-2</v>
      </c>
      <c r="O22">
        <f t="shared" ca="1" si="3"/>
        <v>-3.2845744400610576E-2</v>
      </c>
      <c r="Q22" s="2">
        <f t="shared" si="4"/>
        <v>42470.964</v>
      </c>
    </row>
    <row r="23" spans="1:21" x14ac:dyDescent="0.2">
      <c r="A23" s="42" t="s">
        <v>49</v>
      </c>
      <c r="B23" s="43" t="s">
        <v>47</v>
      </c>
      <c r="C23" s="47">
        <v>59323.441999999806</v>
      </c>
      <c r="D23" s="42">
        <v>6.0000000000000001E-3</v>
      </c>
      <c r="E23">
        <f t="shared" si="0"/>
        <v>13962.430930941822</v>
      </c>
      <c r="F23">
        <f t="shared" si="1"/>
        <v>13962.5</v>
      </c>
      <c r="G23">
        <f t="shared" si="2"/>
        <v>-3.6850000193226151E-2</v>
      </c>
      <c r="K23">
        <f>+G23</f>
        <v>-3.6850000193226151E-2</v>
      </c>
      <c r="O23">
        <f t="shared" ca="1" si="3"/>
        <v>-4.5002118584339799E-2</v>
      </c>
      <c r="Q23" s="2">
        <f t="shared" si="4"/>
        <v>44304.941999999806</v>
      </c>
    </row>
    <row r="24" spans="1:21" x14ac:dyDescent="0.2">
      <c r="A24" s="42" t="s">
        <v>49</v>
      </c>
      <c r="B24" s="43" t="s">
        <v>50</v>
      </c>
      <c r="C24" s="47">
        <v>59343.453000000212</v>
      </c>
      <c r="D24" s="42">
        <v>0.01</v>
      </c>
      <c r="E24">
        <f t="shared" si="0"/>
        <v>13999.938147112802</v>
      </c>
      <c r="F24">
        <f t="shared" si="1"/>
        <v>14000</v>
      </c>
      <c r="G24">
        <f t="shared" si="2"/>
        <v>-3.2999999792082235E-2</v>
      </c>
      <c r="K24">
        <f>+G24</f>
        <v>-3.2999999792082235E-2</v>
      </c>
      <c r="O24">
        <f t="shared" ca="1" si="3"/>
        <v>-4.5134733575435029E-2</v>
      </c>
      <c r="Q24" s="2">
        <f t="shared" si="4"/>
        <v>44324.953000000212</v>
      </c>
    </row>
    <row r="25" spans="1:21" x14ac:dyDescent="0.2">
      <c r="A25" s="42" t="s">
        <v>51</v>
      </c>
      <c r="B25" s="43" t="s">
        <v>50</v>
      </c>
      <c r="C25" s="47">
        <v>59681.434999999998</v>
      </c>
      <c r="D25" s="42">
        <v>8.0000000000000002E-3</v>
      </c>
      <c r="E25">
        <f t="shared" si="0"/>
        <v>14633.427924516978</v>
      </c>
      <c r="F25">
        <f t="shared" si="1"/>
        <v>14633.5</v>
      </c>
      <c r="G25">
        <f t="shared" si="2"/>
        <v>-3.8454000001365785E-2</v>
      </c>
      <c r="K25">
        <f>+G25</f>
        <v>-3.8454000001365785E-2</v>
      </c>
      <c r="O25">
        <f t="shared" ca="1" si="3"/>
        <v>-4.7375042825003745E-2</v>
      </c>
      <c r="Q25" s="2">
        <f t="shared" si="4"/>
        <v>44662.934999999998</v>
      </c>
    </row>
    <row r="26" spans="1:21" x14ac:dyDescent="0.2">
      <c r="A26" s="44" t="s">
        <v>52</v>
      </c>
      <c r="B26" s="49" t="s">
        <v>47</v>
      </c>
      <c r="C26" s="48">
        <v>60072.464999999851</v>
      </c>
      <c r="D26" s="42">
        <v>5.0000000000000001E-3</v>
      </c>
      <c r="E26">
        <f t="shared" si="0"/>
        <v>15366.347155891486</v>
      </c>
      <c r="F26">
        <f t="shared" si="1"/>
        <v>15366.5</v>
      </c>
      <c r="G26">
        <f t="shared" si="2"/>
        <v>-8.1546000146772712E-2</v>
      </c>
      <c r="K26">
        <f>+G26</f>
        <v>-8.1546000146772712E-2</v>
      </c>
      <c r="O26">
        <f t="shared" ca="1" si="3"/>
        <v>-4.9967223850945139E-2</v>
      </c>
      <c r="Q26" s="2">
        <f t="shared" si="4"/>
        <v>45053.964999999851</v>
      </c>
    </row>
    <row r="27" spans="1:21" x14ac:dyDescent="0.2">
      <c r="B27" s="51"/>
      <c r="C27" s="45"/>
      <c r="D27" s="8"/>
      <c r="Q27" s="2"/>
    </row>
    <row r="28" spans="1:21" x14ac:dyDescent="0.2">
      <c r="B28" s="51"/>
      <c r="C28" s="45"/>
      <c r="D28" s="8"/>
      <c r="Q28" s="2"/>
    </row>
    <row r="29" spans="1:21" x14ac:dyDescent="0.2">
      <c r="B29" s="51"/>
      <c r="C29" s="45"/>
      <c r="D29" s="8"/>
      <c r="Q29" s="2"/>
    </row>
    <row r="30" spans="1:21" x14ac:dyDescent="0.2">
      <c r="B30" s="51"/>
      <c r="C30" s="45"/>
      <c r="D30" s="8"/>
      <c r="Q30" s="2"/>
    </row>
    <row r="31" spans="1:21" x14ac:dyDescent="0.2">
      <c r="B31" s="51"/>
      <c r="C31" s="8"/>
      <c r="D31" s="8"/>
      <c r="Q31" s="2"/>
    </row>
    <row r="32" spans="1:21" x14ac:dyDescent="0.2">
      <c r="B32" s="51"/>
      <c r="C32" s="8"/>
      <c r="D32" s="8"/>
      <c r="Q32" s="2"/>
    </row>
    <row r="33" spans="2:17" x14ac:dyDescent="0.2">
      <c r="B33" s="51"/>
      <c r="C33" s="8"/>
      <c r="D33" s="8"/>
      <c r="Q33" s="2"/>
    </row>
    <row r="34" spans="2:17" x14ac:dyDescent="0.2">
      <c r="B34" s="51"/>
      <c r="C34" s="8"/>
      <c r="D34" s="8"/>
    </row>
    <row r="35" spans="2:17" x14ac:dyDescent="0.2">
      <c r="B35" s="51"/>
      <c r="C35" s="8"/>
      <c r="D35" s="8"/>
    </row>
    <row r="36" spans="2:17" x14ac:dyDescent="0.2">
      <c r="B36" s="51"/>
      <c r="C36" s="8"/>
      <c r="D36" s="8"/>
    </row>
    <row r="37" spans="2:17" x14ac:dyDescent="0.2">
      <c r="B37" s="51"/>
      <c r="C37" s="8"/>
      <c r="D37" s="8"/>
    </row>
    <row r="38" spans="2:17" x14ac:dyDescent="0.2">
      <c r="B38" s="51"/>
      <c r="C38" s="8"/>
      <c r="D38" s="8"/>
    </row>
    <row r="39" spans="2:17" x14ac:dyDescent="0.2">
      <c r="B39" s="51"/>
      <c r="C39" s="8"/>
      <c r="D39" s="8"/>
    </row>
    <row r="40" spans="2:17" x14ac:dyDescent="0.2">
      <c r="B40" s="51"/>
      <c r="C40" s="8"/>
      <c r="D40" s="8"/>
    </row>
    <row r="41" spans="2:17" x14ac:dyDescent="0.2">
      <c r="B41" s="51"/>
      <c r="C41" s="8"/>
      <c r="D41" s="8"/>
    </row>
    <row r="42" spans="2:17" x14ac:dyDescent="0.2">
      <c r="B42" s="51"/>
      <c r="C42" s="8"/>
      <c r="D42" s="8"/>
    </row>
    <row r="43" spans="2:17" x14ac:dyDescent="0.2">
      <c r="B43" s="51"/>
      <c r="C43" s="8"/>
      <c r="D43" s="8"/>
    </row>
    <row r="44" spans="2:17" x14ac:dyDescent="0.2">
      <c r="B44" s="51"/>
      <c r="C44" s="8"/>
      <c r="D44" s="8"/>
    </row>
    <row r="45" spans="2:17" x14ac:dyDescent="0.2">
      <c r="B45" s="51"/>
      <c r="C45" s="8"/>
      <c r="D45" s="8"/>
    </row>
    <row r="46" spans="2:17" x14ac:dyDescent="0.2">
      <c r="B46" s="51"/>
      <c r="C46" s="8"/>
      <c r="D46" s="8"/>
    </row>
    <row r="47" spans="2:17" x14ac:dyDescent="0.2">
      <c r="B47" s="51"/>
      <c r="C47" s="8"/>
      <c r="D47" s="8"/>
    </row>
    <row r="48" spans="2:17" x14ac:dyDescent="0.2">
      <c r="B48" s="51"/>
      <c r="C48" s="8"/>
      <c r="D48" s="8"/>
    </row>
    <row r="49" spans="2:4" x14ac:dyDescent="0.2">
      <c r="B49" s="51"/>
      <c r="C49" s="8"/>
      <c r="D49" s="8"/>
    </row>
    <row r="50" spans="2:4" x14ac:dyDescent="0.2">
      <c r="B50" s="51"/>
      <c r="C50" s="8"/>
      <c r="D50" s="8"/>
    </row>
    <row r="51" spans="2:4" x14ac:dyDescent="0.2">
      <c r="B51" s="51"/>
      <c r="C51" s="8"/>
      <c r="D51" s="8"/>
    </row>
    <row r="52" spans="2:4" x14ac:dyDescent="0.2">
      <c r="B52" s="51"/>
      <c r="C52" s="8"/>
      <c r="D52" s="8"/>
    </row>
    <row r="53" spans="2:4" x14ac:dyDescent="0.2">
      <c r="B53" s="51"/>
      <c r="C53" s="8"/>
      <c r="D53" s="8"/>
    </row>
    <row r="54" spans="2:4" x14ac:dyDescent="0.2">
      <c r="C54" s="8"/>
      <c r="D54" s="8"/>
    </row>
    <row r="55" spans="2:4" x14ac:dyDescent="0.2">
      <c r="C55" s="8"/>
      <c r="D55" s="8"/>
    </row>
    <row r="56" spans="2:4" x14ac:dyDescent="0.2">
      <c r="C56" s="8"/>
      <c r="D56" s="8"/>
    </row>
    <row r="57" spans="2:4" x14ac:dyDescent="0.2">
      <c r="C57" s="8"/>
      <c r="D57" s="8"/>
    </row>
    <row r="58" spans="2:4" x14ac:dyDescent="0.2">
      <c r="C58" s="8"/>
      <c r="D58" s="8"/>
    </row>
    <row r="59" spans="2:4" x14ac:dyDescent="0.2">
      <c r="C59" s="8"/>
      <c r="D59" s="8"/>
    </row>
    <row r="60" spans="2:4" x14ac:dyDescent="0.2">
      <c r="C60" s="8"/>
      <c r="D60" s="8"/>
    </row>
    <row r="61" spans="2:4" x14ac:dyDescent="0.2">
      <c r="C61" s="8"/>
      <c r="D61" s="8"/>
    </row>
    <row r="62" spans="2:4" x14ac:dyDescent="0.2">
      <c r="C62" s="8"/>
      <c r="D62" s="8"/>
    </row>
    <row r="63" spans="2:4" x14ac:dyDescent="0.2">
      <c r="C63" s="8"/>
      <c r="D63" s="8"/>
    </row>
    <row r="64" spans="2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35">
    <sortCondition ref="C21:C3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2024-08-03T06:30:23Z</dcterms:modified>
</cp:coreProperties>
</file>