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4177564-D11D-4343-9335-8A9EC9CC32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Q21" i="1"/>
  <c r="E21" i="1"/>
  <c r="F21" i="1"/>
  <c r="G21" i="1"/>
  <c r="C17" i="1"/>
  <c r="H21" i="1"/>
  <c r="C11" i="1"/>
  <c r="F15" i="1" l="1"/>
  <c r="C12" i="1"/>
  <c r="C16" i="1" l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<sst xmlns="http://schemas.openxmlformats.org/spreadsheetml/2006/main" count="57" uniqueCount="50">
  <si>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</si>
  <si>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</si>
  <si>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</si>
  <si>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</si>
  <si>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</si>
  <si>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</si>
  <si>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</si>
  <si>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</si>
  <si>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</si>
  <si>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</si>
  <si>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</si>
  <si>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</si>
  <si>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</si>
  <si>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</si>
  <si>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</si>
  <si>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</si>
  <si>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</si>
  <si>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</si>
  <si>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</si>
  <si>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</si>
  <si>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</si>
  <si>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</si>
  <si>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</si>
  <si>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</si>
  <si>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</si>
  <si>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</si>
  <si>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</si>
  <si>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</si>
  <si>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</si>
  <si>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</si>
  <si>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</si>
  <si>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</si>
  <si>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</si>
  <si>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</si>
  <si>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</si>
  <si>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</si>
  <si>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S2</t>
  </si>
  <si>
    <t>G8988-1466_Cru.xls</t>
  </si>
  <si>
    <t>EB:</t>
  </si>
  <si>
    <t>IBVS 5495 Eph.</t>
  </si>
  <si>
    <t>IBVS 5495</t>
  </si>
  <si>
    <t>Cru</t>
  </si>
  <si>
    <t>ET Cru / GSC 8988-1466  / NSV 05978</t>
  </si>
  <si>
    <t>VSX</t>
  </si>
  <si>
    <t xml:space="preserve">Mag </t>
  </si>
  <si>
    <t>9.01-9.37</t>
  </si>
  <si>
    <t>Add cycle</t>
  </si>
  <si>
    <t>Old Cycle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</si>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</sst>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/>
    <xf numFmtId="0" fontId="14" fillId="3" borderId="6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top"/>
    </xf>
    <xf numFmtId="0" fontId="17" fillId="0" borderId="9" xfId="0" applyFont="1" applyBorder="1" applyAlignment="1"/>
    <xf numFmtId="0" fontId="18" fillId="0" borderId="9" xfId="0" applyFont="1" applyBorder="1" applyAlignment="1">
      <alignment horizontal="right"/>
    </xf>
    <xf numFmtId="22" fontId="16" fillId="0" borderId="8" xfId="0" applyNumberFormat="1" applyFont="1" applyBorder="1" applyAlignment="1">
      <alignment horizontal="right" vertical="top"/>
    </xf>
    <xf numFmtId="0" fontId="18" fillId="0" borderId="10" xfId="0" applyFont="1" applyBorder="1" applyAlignment="1">
      <alignment horizontal="right"/>
    </xf>
    <xf numFmtId="0" fontId="16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A1-461C-8C8E-008A49CB38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A1-461C-8C8E-008A49CB38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A1-461C-8C8E-008A49CB38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A1-461C-8C8E-008A49CB38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A1-461C-8C8E-008A49CB38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A1-461C-8C8E-008A49CB38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A1-461C-8C8E-008A49CB38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A1-461C-8C8E-008A49CB3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427184"/>
        <c:axId val="1"/>
      </c:scatterChart>
      <c:valAx>
        <c:axId val="48642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427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BB8C02-D5C9-2C9A-61C6-F50969376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28"/>
      <c r="F1" s="28" t="s">
        <v>37</v>
      </c>
      <c r="G1" s="29" t="s">
        <v>38</v>
      </c>
      <c r="H1" s="10" t="s">
        <v>39</v>
      </c>
      <c r="I1" s="30">
        <v>52454.514999999999</v>
      </c>
      <c r="J1" s="30">
        <v>2.0438800000000001</v>
      </c>
      <c r="K1" s="29" t="s">
        <v>40</v>
      </c>
      <c r="L1" s="27" t="s">
        <v>41</v>
      </c>
    </row>
    <row r="2" spans="1:12" x14ac:dyDescent="0.2">
      <c r="A2" t="s">
        <v>23</v>
      </c>
      <c r="B2" t="s">
        <v>38</v>
      </c>
      <c r="C2" s="9" t="s">
        <v>41</v>
      </c>
    </row>
    <row r="3" spans="1:12" ht="13.5" thickBot="1" x14ac:dyDescent="0.25"/>
    <row r="4" spans="1:12" ht="14.25" thickTop="1" thickBot="1" x14ac:dyDescent="0.25">
      <c r="A4" s="26" t="s">
        <v>39</v>
      </c>
      <c r="C4" s="7">
        <v>52454.514999999999</v>
      </c>
      <c r="D4" s="8">
        <v>2.0438800000000001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52454.514999999999</v>
      </c>
      <c r="D7" s="31" t="s">
        <v>43</v>
      </c>
    </row>
    <row r="8" spans="1:12" x14ac:dyDescent="0.2">
      <c r="A8" t="s">
        <v>2</v>
      </c>
      <c r="C8">
        <f>+D4</f>
        <v>2.0438800000000001</v>
      </c>
      <c r="D8" s="31" t="s">
        <v>43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44</v>
      </c>
      <c r="F12" s="33" t="s">
        <v>45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46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60518.828772569439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34" t="s">
        <v>47</v>
      </c>
      <c r="F15" s="36">
        <f ca="1">ROUND(2*($F$14-$C$7)/$C$8,0)/2+$F$13</f>
        <v>3946.5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 t="s">
        <v>33</v>
      </c>
      <c r="E16" s="34" t="s">
        <v>33</v>
      </c>
      <c r="F16" s="36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37" t="s">
        <v>48</v>
      </c>
      <c r="F17" s="36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9" t="s">
        <v>49</v>
      </c>
      <c r="F18" s="38" t="e">
        <f ca="1">+($C$15+$C$16*$F$16)-($C$16/2)-15018.5-$C$9/24</f>
        <v>#DIV/0!</v>
      </c>
    </row>
    <row r="19" spans="1:18" ht="13.5" thickTop="1" x14ac:dyDescent="0.2">
      <c r="A19" s="24" t="s">
        <v>35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36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52454.514999999999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37436.014999999999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2024-07-27T07:53:25Z</dcterms:modified>
</cp:coreProperties>
</file>