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F7462AD-2A67-4073-A310-EAA2830FE5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/>
  <c r="G25" i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/>
  <c r="G36" i="1"/>
  <c r="K36" i="1" s="1"/>
  <c r="Q36" i="1"/>
  <c r="E37" i="1"/>
  <c r="F37" i="1" s="1"/>
  <c r="G37" i="1" s="1"/>
  <c r="K37" i="1" s="1"/>
  <c r="Q37" i="1"/>
  <c r="E38" i="1"/>
  <c r="F38" i="1"/>
  <c r="G38" i="1" s="1"/>
  <c r="K38" i="1" s="1"/>
  <c r="Q38" i="1"/>
  <c r="E39" i="1"/>
  <c r="F39" i="1"/>
  <c r="G39" i="1" s="1"/>
  <c r="K39" i="1" s="1"/>
  <c r="Q39" i="1"/>
  <c r="E40" i="1"/>
  <c r="F40" i="1"/>
  <c r="G40" i="1" s="1"/>
  <c r="K40" i="1" s="1"/>
  <c r="Q40" i="1"/>
  <c r="E41" i="1"/>
  <c r="F41" i="1"/>
  <c r="G41" i="1" s="1"/>
  <c r="K41" i="1" s="1"/>
  <c r="Q41" i="1"/>
  <c r="E42" i="1"/>
  <c r="F42" i="1"/>
  <c r="G42" i="1" s="1"/>
  <c r="K42" i="1" s="1"/>
  <c r="Q42" i="1"/>
  <c r="E43" i="1"/>
  <c r="F43" i="1"/>
  <c r="G43" i="1" s="1"/>
  <c r="K43" i="1" s="1"/>
  <c r="Q43" i="1"/>
  <c r="E44" i="1"/>
  <c r="F44" i="1"/>
  <c r="G44" i="1" s="1"/>
  <c r="K44" i="1" s="1"/>
  <c r="Q44" i="1"/>
  <c r="E45" i="1"/>
  <c r="F45" i="1"/>
  <c r="G45" i="1" s="1"/>
  <c r="K45" i="1" s="1"/>
  <c r="Q45" i="1"/>
  <c r="E46" i="1"/>
  <c r="F46" i="1"/>
  <c r="G46" i="1" s="1"/>
  <c r="K46" i="1" s="1"/>
  <c r="Q46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25" i="1"/>
  <c r="O29" i="1"/>
  <c r="O33" i="1"/>
  <c r="O45" i="1"/>
  <c r="O23" i="1"/>
  <c r="O27" i="1"/>
  <c r="O31" i="1"/>
  <c r="O35" i="1"/>
  <c r="O39" i="1"/>
  <c r="O43" i="1"/>
  <c r="O22" i="1"/>
  <c r="O26" i="1"/>
  <c r="O30" i="1"/>
  <c r="O34" i="1"/>
  <c r="O38" i="1"/>
  <c r="O42" i="1"/>
  <c r="O46" i="1"/>
  <c r="O37" i="1"/>
  <c r="O41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<sst xmlns="http://schemas.openxmlformats.org/spreadsheetml/2006/main" count="103" uniqueCount="52">
  <si>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</si>
  <si>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</si>
  <si>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</si>
  <si>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</si>
  <si>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</si>
  <si>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</si>
  <si>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</si>
  <si>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</si>
  <si>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</si>
  <si>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</si>
  <si>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</si>
  <si>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</si>
  <si>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</si>
  <si>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</si>
  <si>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</si>
  <si>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</si>
  <si>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</si>
  <si>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</si>
  <si>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</si>
  <si>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</si>
  <si>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</si>
  <si>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</si>
  <si>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</si>
  <si>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</si>
  <si>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</si>
  <si>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</si>
  <si>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</si>
  <si>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</si>
  <si>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</si>
  <si>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</si>
  <si>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</si>
  <si>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</si>
  <si>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</si>
  <si>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</si>
  <si>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</si>
  <si>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</si>
  <si>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</si>
  <si>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</si>
  <si>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</si>
  <si>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</si>
  <si>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</si>
  <si>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</si>
  <si>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</si>
  <si>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</si>
  <si>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</si>
  <si>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</si>
  <si>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Fr144 Cyg</t>
  </si>
  <si>
    <t>BAV 91 Feb 2024</t>
  </si>
  <si>
    <t>I</t>
  </si>
  <si>
    <t>EA</t>
  </si>
  <si>
    <t>VSX</t>
  </si>
  <si>
    <t>15.31 (0.94)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</si>
</sst>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Fr144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3.8148499952512793E-3</c:v>
                </c:pt>
                <c:pt idx="2">
                  <c:v>9.5419999706791714E-4</c:v>
                </c:pt>
                <c:pt idx="3">
                  <c:v>4.5437100052367896E-3</c:v>
                </c:pt>
                <c:pt idx="4">
                  <c:v>2.5948799957404844E-3</c:v>
                </c:pt>
                <c:pt idx="5">
                  <c:v>1.5349000022979453E-3</c:v>
                </c:pt>
                <c:pt idx="6">
                  <c:v>-1.3637699958053418E-3</c:v>
                </c:pt>
                <c:pt idx="7">
                  <c:v>-3.1592000013915822E-3</c:v>
                </c:pt>
                <c:pt idx="8">
                  <c:v>5.177689999982249E-3</c:v>
                </c:pt>
                <c:pt idx="9">
                  <c:v>-2.1906600013608113E-3</c:v>
                </c:pt>
                <c:pt idx="10">
                  <c:v>-1.7417199996998534E-3</c:v>
                </c:pt>
                <c:pt idx="11">
                  <c:v>4.590600001392886E-4</c:v>
                </c:pt>
                <c:pt idx="12">
                  <c:v>-0.1316820300053223</c:v>
                </c:pt>
                <c:pt idx="13">
                  <c:v>-0.10678270000062184</c:v>
                </c:pt>
                <c:pt idx="14">
                  <c:v>3.6754199994902592E-2</c:v>
                </c:pt>
                <c:pt idx="15">
                  <c:v>0.12514214999828255</c:v>
                </c:pt>
                <c:pt idx="16">
                  <c:v>9.0243710001232103E-2</c:v>
                </c:pt>
                <c:pt idx="17">
                  <c:v>-0.10100511999917217</c:v>
                </c:pt>
                <c:pt idx="18">
                  <c:v>-4.0263769995362964E-2</c:v>
                </c:pt>
                <c:pt idx="19">
                  <c:v>-7.8622310000355355E-2</c:v>
                </c:pt>
                <c:pt idx="20">
                  <c:v>0.14632061000156682</c:v>
                </c:pt>
                <c:pt idx="21">
                  <c:v>-3.0441720002272632E-2</c:v>
                </c:pt>
                <c:pt idx="22">
                  <c:v>-0.15917405000072904</c:v>
                </c:pt>
                <c:pt idx="23">
                  <c:v>6.7559060000348836E-2</c:v>
                </c:pt>
                <c:pt idx="24">
                  <c:v>-0.1180852000034065</c:v>
                </c:pt>
                <c:pt idx="25">
                  <c:v>0.14379384000494611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-1.4045540153907701E-2</c:v>
                </c:pt>
                <c:pt idx="1">
                  <c:v>-7.309129272688843E-3</c:v>
                </c:pt>
                <c:pt idx="2">
                  <c:v>-7.05085079138504E-3</c:v>
                </c:pt>
                <c:pt idx="3">
                  <c:v>-6.2438363891472552E-3</c:v>
                </c:pt>
                <c:pt idx="4">
                  <c:v>-6.2006488398144884E-3</c:v>
                </c:pt>
                <c:pt idx="5">
                  <c:v>-6.0262050130978212E-3</c:v>
                </c:pt>
                <c:pt idx="6">
                  <c:v>-5.4342815428310744E-3</c:v>
                </c:pt>
                <c:pt idx="7">
                  <c:v>-5.374157699642319E-3</c:v>
                </c:pt>
                <c:pt idx="8">
                  <c:v>-4.5552878917053449E-3</c:v>
                </c:pt>
                <c:pt idx="9">
                  <c:v>-3.7127072723699868E-3</c:v>
                </c:pt>
                <c:pt idx="10">
                  <c:v>-3.6432684675604399E-3</c:v>
                </c:pt>
                <c:pt idx="11">
                  <c:v>-3.614476768005262E-3</c:v>
                </c:pt>
                <c:pt idx="12">
                  <c:v>-7.1939624744681305E-3</c:v>
                </c:pt>
                <c:pt idx="13">
                  <c:v>-7.1101278198809946E-3</c:v>
                </c:pt>
                <c:pt idx="14">
                  <c:v>-7.05085079138504E-3</c:v>
                </c:pt>
                <c:pt idx="15">
                  <c:v>-6.3014197882576119E-3</c:v>
                </c:pt>
                <c:pt idx="16">
                  <c:v>-6.2438363891472552E-3</c:v>
                </c:pt>
                <c:pt idx="17">
                  <c:v>-6.2006488398144884E-3</c:v>
                </c:pt>
                <c:pt idx="18">
                  <c:v>-5.4342815428310744E-3</c:v>
                </c:pt>
                <c:pt idx="19">
                  <c:v>-4.5552878917053449E-3</c:v>
                </c:pt>
                <c:pt idx="20">
                  <c:v>-4.4909299750525936E-3</c:v>
                </c:pt>
                <c:pt idx="21">
                  <c:v>-3.6432684675604399E-3</c:v>
                </c:pt>
                <c:pt idx="22">
                  <c:v>-3.6424216528676417E-3</c:v>
                </c:pt>
                <c:pt idx="23">
                  <c:v>-3.614476768005262E-3</c:v>
                </c:pt>
                <c:pt idx="24">
                  <c:v>-3.5111653754837414E-3</c:v>
                </c:pt>
                <c:pt idx="25">
                  <c:v>-3.4163221298902143E-3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3977.5</c:v>
                      </c:pt>
                      <c:pt idx="2">
                        <c:v>4130</c:v>
                      </c:pt>
                      <c:pt idx="3">
                        <c:v>4606.5</c:v>
                      </c:pt>
                      <c:pt idx="4">
                        <c:v>4632</c:v>
                      </c:pt>
                      <c:pt idx="5">
                        <c:v>4735</c:v>
                      </c:pt>
                      <c:pt idx="6">
                        <c:v>5084.5</c:v>
                      </c:pt>
                      <c:pt idx="7">
                        <c:v>5120</c:v>
                      </c:pt>
                      <c:pt idx="8">
                        <c:v>5603.5</c:v>
                      </c:pt>
                      <c:pt idx="9">
                        <c:v>6101</c:v>
                      </c:pt>
                      <c:pt idx="10">
                        <c:v>6142</c:v>
                      </c:pt>
                      <c:pt idx="11">
                        <c:v>6159</c:v>
                      </c:pt>
                      <c:pt idx="12">
                        <c:v>4045.5</c:v>
                      </c:pt>
                      <c:pt idx="13">
                        <c:v>4095</c:v>
                      </c:pt>
                      <c:pt idx="14">
                        <c:v>4130</c:v>
                      </c:pt>
                      <c:pt idx="15">
                        <c:v>4572.5</c:v>
                      </c:pt>
                      <c:pt idx="16">
                        <c:v>4606.5</c:v>
                      </c:pt>
                      <c:pt idx="17">
                        <c:v>4632</c:v>
                      </c:pt>
                      <c:pt idx="18">
                        <c:v>5084.5</c:v>
                      </c:pt>
                      <c:pt idx="19">
                        <c:v>5603.5</c:v>
                      </c:pt>
                      <c:pt idx="20">
                        <c:v>5641.5</c:v>
                      </c:pt>
                      <c:pt idx="21">
                        <c:v>6142</c:v>
                      </c:pt>
                      <c:pt idx="22">
                        <c:v>6142.5</c:v>
                      </c:pt>
                      <c:pt idx="23">
                        <c:v>6159</c:v>
                      </c:pt>
                      <c:pt idx="24">
                        <c:v>6220</c:v>
                      </c:pt>
                      <c:pt idx="25">
                        <c:v>6276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Fr144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3.8148499952512793E-3</c:v>
                </c:pt>
                <c:pt idx="2">
                  <c:v>9.5419999706791714E-4</c:v>
                </c:pt>
                <c:pt idx="3">
                  <c:v>4.5437100052367896E-3</c:v>
                </c:pt>
                <c:pt idx="4">
                  <c:v>2.5948799957404844E-3</c:v>
                </c:pt>
                <c:pt idx="5">
                  <c:v>1.5349000022979453E-3</c:v>
                </c:pt>
                <c:pt idx="6">
                  <c:v>-1.3637699958053418E-3</c:v>
                </c:pt>
                <c:pt idx="7">
                  <c:v>-3.1592000013915822E-3</c:v>
                </c:pt>
                <c:pt idx="8">
                  <c:v>5.177689999982249E-3</c:v>
                </c:pt>
                <c:pt idx="9">
                  <c:v>-2.1906600013608113E-3</c:v>
                </c:pt>
                <c:pt idx="10">
                  <c:v>-1.7417199996998534E-3</c:v>
                </c:pt>
                <c:pt idx="11">
                  <c:v>4.590600001392886E-4</c:v>
                </c:pt>
                <c:pt idx="12">
                  <c:v>-0.1316820300053223</c:v>
                </c:pt>
                <c:pt idx="13">
                  <c:v>-0.10678270000062184</c:v>
                </c:pt>
                <c:pt idx="14">
                  <c:v>3.6754199994902592E-2</c:v>
                </c:pt>
                <c:pt idx="15">
                  <c:v>0.12514214999828255</c:v>
                </c:pt>
                <c:pt idx="16">
                  <c:v>9.0243710001232103E-2</c:v>
                </c:pt>
                <c:pt idx="17">
                  <c:v>-0.10100511999917217</c:v>
                </c:pt>
                <c:pt idx="18">
                  <c:v>-4.0263769995362964E-2</c:v>
                </c:pt>
                <c:pt idx="19">
                  <c:v>-7.8622310000355355E-2</c:v>
                </c:pt>
                <c:pt idx="20">
                  <c:v>0.14632061000156682</c:v>
                </c:pt>
                <c:pt idx="21">
                  <c:v>-3.0441720002272632E-2</c:v>
                </c:pt>
                <c:pt idx="22">
                  <c:v>-0.15917405000072904</c:v>
                </c:pt>
                <c:pt idx="23">
                  <c:v>6.7559060000348836E-2</c:v>
                </c:pt>
                <c:pt idx="24">
                  <c:v>-0.1180852000034065</c:v>
                </c:pt>
                <c:pt idx="25">
                  <c:v>0.14379384000494611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-1.4045540153907701E-2</c:v>
                </c:pt>
                <c:pt idx="1">
                  <c:v>-7.309129272688843E-3</c:v>
                </c:pt>
                <c:pt idx="2">
                  <c:v>-7.05085079138504E-3</c:v>
                </c:pt>
                <c:pt idx="3">
                  <c:v>-6.2438363891472552E-3</c:v>
                </c:pt>
                <c:pt idx="4">
                  <c:v>-6.2006488398144884E-3</c:v>
                </c:pt>
                <c:pt idx="5">
                  <c:v>-6.0262050130978212E-3</c:v>
                </c:pt>
                <c:pt idx="6">
                  <c:v>-5.4342815428310744E-3</c:v>
                </c:pt>
                <c:pt idx="7">
                  <c:v>-5.374157699642319E-3</c:v>
                </c:pt>
                <c:pt idx="8">
                  <c:v>-4.5552878917053449E-3</c:v>
                </c:pt>
                <c:pt idx="9">
                  <c:v>-3.7127072723699868E-3</c:v>
                </c:pt>
                <c:pt idx="10">
                  <c:v>-3.6432684675604399E-3</c:v>
                </c:pt>
                <c:pt idx="11">
                  <c:v>-3.614476768005262E-3</c:v>
                </c:pt>
                <c:pt idx="12">
                  <c:v>-7.1939624744681305E-3</c:v>
                </c:pt>
                <c:pt idx="13">
                  <c:v>-7.1101278198809946E-3</c:v>
                </c:pt>
                <c:pt idx="14">
                  <c:v>-7.05085079138504E-3</c:v>
                </c:pt>
                <c:pt idx="15">
                  <c:v>-6.3014197882576119E-3</c:v>
                </c:pt>
                <c:pt idx="16">
                  <c:v>-6.2438363891472552E-3</c:v>
                </c:pt>
                <c:pt idx="17">
                  <c:v>-6.2006488398144884E-3</c:v>
                </c:pt>
                <c:pt idx="18">
                  <c:v>-5.4342815428310744E-3</c:v>
                </c:pt>
                <c:pt idx="19">
                  <c:v>-4.5552878917053449E-3</c:v>
                </c:pt>
                <c:pt idx="20">
                  <c:v>-4.4909299750525936E-3</c:v>
                </c:pt>
                <c:pt idx="21">
                  <c:v>-3.6432684675604399E-3</c:v>
                </c:pt>
                <c:pt idx="22">
                  <c:v>-3.6424216528676417E-3</c:v>
                </c:pt>
                <c:pt idx="23">
                  <c:v>-3.614476768005262E-3</c:v>
                </c:pt>
                <c:pt idx="24">
                  <c:v>-3.5111653754837414E-3</c:v>
                </c:pt>
                <c:pt idx="25">
                  <c:v>-3.4163221298902143E-3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3977.5</c:v>
                </c:pt>
                <c:pt idx="2">
                  <c:v>4130</c:v>
                </c:pt>
                <c:pt idx="3">
                  <c:v>4606.5</c:v>
                </c:pt>
                <c:pt idx="4">
                  <c:v>4632</c:v>
                </c:pt>
                <c:pt idx="5">
                  <c:v>4735</c:v>
                </c:pt>
                <c:pt idx="6">
                  <c:v>5084.5</c:v>
                </c:pt>
                <c:pt idx="7">
                  <c:v>5120</c:v>
                </c:pt>
                <c:pt idx="8">
                  <c:v>5603.5</c:v>
                </c:pt>
                <c:pt idx="9">
                  <c:v>6101</c:v>
                </c:pt>
                <c:pt idx="10">
                  <c:v>6142</c:v>
                </c:pt>
                <c:pt idx="11">
                  <c:v>6159</c:v>
                </c:pt>
                <c:pt idx="12">
                  <c:v>4045.5</c:v>
                </c:pt>
                <c:pt idx="13">
                  <c:v>4095</c:v>
                </c:pt>
                <c:pt idx="14">
                  <c:v>4130</c:v>
                </c:pt>
                <c:pt idx="15">
                  <c:v>4572.5</c:v>
                </c:pt>
                <c:pt idx="16">
                  <c:v>4606.5</c:v>
                </c:pt>
                <c:pt idx="17">
                  <c:v>4632</c:v>
                </c:pt>
                <c:pt idx="18">
                  <c:v>5084.5</c:v>
                </c:pt>
                <c:pt idx="19">
                  <c:v>5603.5</c:v>
                </c:pt>
                <c:pt idx="20">
                  <c:v>5641.5</c:v>
                </c:pt>
                <c:pt idx="21">
                  <c:v>6142</c:v>
                </c:pt>
                <c:pt idx="22">
                  <c:v>6142.5</c:v>
                </c:pt>
                <c:pt idx="23">
                  <c:v>6159</c:v>
                </c:pt>
                <c:pt idx="24">
                  <c:v>6220</c:v>
                </c:pt>
                <c:pt idx="25">
                  <c:v>6276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55829.4064</v>
      </c>
      <c r="D7" s="13" t="s">
        <v>50</v>
      </c>
    </row>
    <row r="8" spans="1:15" ht="12.95" customHeight="1" x14ac:dyDescent="0.2">
      <c r="A8" s="20" t="s">
        <v>3</v>
      </c>
      <c r="C8" s="28">
        <v>0.70726465999999999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-1.4045540153907701E-2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1.6936293855987074E-6</v>
      </c>
      <c r="D12" s="21"/>
      <c r="E12" s="31" t="s">
        <v>45</v>
      </c>
      <c r="F12" s="32" t="s">
        <v>51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60543.677221296297</v>
      </c>
    </row>
    <row r="15" spans="1:15" ht="12.95" customHeight="1" x14ac:dyDescent="0.2">
      <c r="A15" s="17" t="s">
        <v>17</v>
      </c>
      <c r="C15" s="18">
        <f ca="1">(C7+C11)+(C8+C12)*INT(MAX(F21:F3533))</f>
        <v>60268.19598983787</v>
      </c>
      <c r="E15" s="33" t="s">
        <v>33</v>
      </c>
      <c r="F15" s="35">
        <f ca="1">ROUND(2*(F14-$C$7)/$C$8,0)/2+F13</f>
        <v>6666.5</v>
      </c>
    </row>
    <row r="16" spans="1:15" ht="12.95" customHeight="1" x14ac:dyDescent="0.2">
      <c r="A16" s="17" t="s">
        <v>4</v>
      </c>
      <c r="C16" s="18">
        <f ca="1">+C8+C12</f>
        <v>0.70726635362938561</v>
      </c>
      <c r="E16" s="33" t="s">
        <v>34</v>
      </c>
      <c r="F16" s="35">
        <f ca="1">ROUND(2*(F14-$C$15)/$C$16,0)/2+F13</f>
        <v>390.5</v>
      </c>
    </row>
    <row r="17" spans="1:21" ht="12.95" customHeight="1" thickBot="1" x14ac:dyDescent="0.25">
      <c r="A17" s="16" t="s">
        <v>27</v>
      </c>
      <c r="C17" s="20">
        <f>COUNT(C21:C2191)</f>
        <v>26</v>
      </c>
      <c r="E17" s="33" t="s">
        <v>43</v>
      </c>
      <c r="F17" s="36">
        <f ca="1">+$C$15+$C$16*$F$16-15018.5-$C$5/24</f>
        <v>45526.279334263483</v>
      </c>
    </row>
    <row r="18" spans="1:21" ht="12.95" customHeight="1" thickTop="1" thickBot="1" x14ac:dyDescent="0.25">
      <c r="A18" s="17" t="s">
        <v>5</v>
      </c>
      <c r="C18" s="24">
        <f ca="1">+C15</f>
        <v>60268.19598983787</v>
      </c>
      <c r="D18" s="25">
        <f ca="1">+C16</f>
        <v>0.70726635362938561</v>
      </c>
      <c r="E18" s="38" t="s">
        <v>44</v>
      </c>
      <c r="F18" s="37">
        <f ca="1">+($C$15+$C$16*$F$16)-($C$16/2)-15018.5-$C$5/24</f>
        <v>45525.925701086671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55829.4064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-1.4045540153907701E-2</v>
      </c>
      <c r="Q21" s="26">
        <f>+C21-15018.5</f>
        <v>40810.9064</v>
      </c>
    </row>
    <row r="22" spans="1:21" ht="12.95" customHeight="1" x14ac:dyDescent="0.2">
      <c r="A22" s="39" t="s">
        <v>47</v>
      </c>
      <c r="B22" s="40" t="s">
        <v>48</v>
      </c>
      <c r="C22" s="39">
        <v>58642.555399999997</v>
      </c>
      <c r="D22" s="39">
        <v>3.5000000000000001E-3</v>
      </c>
      <c r="E22" s="20">
        <f t="shared" ref="E22:E46" si="0">+(C22-C$7)/C$8</f>
        <v>3977.5053938083061</v>
      </c>
      <c r="F22" s="20">
        <f t="shared" ref="F22:F46" si="1">ROUND(2*E22,0)/2</f>
        <v>3977.5</v>
      </c>
      <c r="G22" s="20">
        <f t="shared" ref="G22:G46" si="2">+C22-(C$7+F22*C$8)</f>
        <v>3.8148499952512793E-3</v>
      </c>
      <c r="K22" s="20">
        <f t="shared" ref="K22:K46" si="3">+G22</f>
        <v>3.8148499952512793E-3</v>
      </c>
      <c r="O22" s="20">
        <f t="shared" ref="O22:O46" ca="1" si="4">+C$11+C$12*$F22</f>
        <v>-7.309129272688843E-3</v>
      </c>
      <c r="Q22" s="26">
        <f t="shared" ref="Q22:Q46" si="5">+C22-15018.5</f>
        <v>43624.055399999997</v>
      </c>
    </row>
    <row r="23" spans="1:21" ht="12.95" customHeight="1" x14ac:dyDescent="0.2">
      <c r="A23" s="39" t="s">
        <v>47</v>
      </c>
      <c r="B23" s="40" t="s">
        <v>48</v>
      </c>
      <c r="C23" s="39">
        <v>58750.410400000001</v>
      </c>
      <c r="D23" s="39">
        <v>3.5000000000000001E-3</v>
      </c>
      <c r="E23" s="20">
        <f t="shared" si="0"/>
        <v>4130.0013491413538</v>
      </c>
      <c r="F23" s="20">
        <f t="shared" si="1"/>
        <v>4130</v>
      </c>
      <c r="G23" s="20">
        <f t="shared" si="2"/>
        <v>9.5419999706791714E-4</v>
      </c>
      <c r="K23" s="20">
        <f t="shared" si="3"/>
        <v>9.5419999706791714E-4</v>
      </c>
      <c r="O23" s="20">
        <f t="shared" ca="1" si="4"/>
        <v>-7.05085079138504E-3</v>
      </c>
      <c r="Q23" s="26">
        <f t="shared" si="5"/>
        <v>43731.910400000001</v>
      </c>
    </row>
    <row r="24" spans="1:21" ht="12.95" customHeight="1" x14ac:dyDescent="0.2">
      <c r="A24" s="39" t="s">
        <v>47</v>
      </c>
      <c r="B24" s="40" t="s">
        <v>48</v>
      </c>
      <c r="C24" s="39">
        <v>59087.425600000002</v>
      </c>
      <c r="D24" s="39">
        <v>3.5000000000000001E-3</v>
      </c>
      <c r="E24" s="20">
        <f t="shared" si="0"/>
        <v>4606.5064243419183</v>
      </c>
      <c r="F24" s="20">
        <f t="shared" si="1"/>
        <v>4606.5</v>
      </c>
      <c r="G24" s="20">
        <f t="shared" si="2"/>
        <v>4.5437100052367896E-3</v>
      </c>
      <c r="K24" s="20">
        <f t="shared" si="3"/>
        <v>4.5437100052367896E-3</v>
      </c>
      <c r="O24" s="20">
        <f t="shared" ca="1" si="4"/>
        <v>-6.2438363891472552E-3</v>
      </c>
      <c r="Q24" s="26">
        <f t="shared" si="5"/>
        <v>44068.925600000002</v>
      </c>
    </row>
    <row r="25" spans="1:21" ht="12.95" customHeight="1" x14ac:dyDescent="0.2">
      <c r="A25" s="39" t="s">
        <v>47</v>
      </c>
      <c r="B25" s="40" t="s">
        <v>48</v>
      </c>
      <c r="C25" s="39">
        <v>59105.458899999998</v>
      </c>
      <c r="D25" s="39">
        <v>3.5000000000000001E-3</v>
      </c>
      <c r="E25" s="20">
        <f t="shared" si="0"/>
        <v>4632.003668895316</v>
      </c>
      <c r="F25" s="20">
        <f t="shared" si="1"/>
        <v>4632</v>
      </c>
      <c r="G25" s="20">
        <f t="shared" si="2"/>
        <v>2.5948799957404844E-3</v>
      </c>
      <c r="K25" s="20">
        <f t="shared" si="3"/>
        <v>2.5948799957404844E-3</v>
      </c>
      <c r="O25" s="20">
        <f t="shared" ca="1" si="4"/>
        <v>-6.2006488398144884E-3</v>
      </c>
      <c r="Q25" s="26">
        <f t="shared" si="5"/>
        <v>44086.958899999998</v>
      </c>
    </row>
    <row r="26" spans="1:21" ht="12.95" customHeight="1" x14ac:dyDescent="0.2">
      <c r="A26" s="39" t="s">
        <v>47</v>
      </c>
      <c r="B26" s="40" t="s">
        <v>48</v>
      </c>
      <c r="C26" s="39">
        <v>59178.306100000002</v>
      </c>
      <c r="D26" s="39">
        <v>3.5000000000000001E-3</v>
      </c>
      <c r="E26" s="20">
        <f t="shared" si="0"/>
        <v>4735.0021701918513</v>
      </c>
      <c r="F26" s="20">
        <f t="shared" si="1"/>
        <v>4735</v>
      </c>
      <c r="G26" s="20">
        <f t="shared" si="2"/>
        <v>1.5349000022979453E-3</v>
      </c>
      <c r="K26" s="20">
        <f t="shared" si="3"/>
        <v>1.5349000022979453E-3</v>
      </c>
      <c r="O26" s="20">
        <f t="shared" ca="1" si="4"/>
        <v>-6.0262050130978212E-3</v>
      </c>
      <c r="Q26" s="26">
        <f t="shared" si="5"/>
        <v>44159.806100000002</v>
      </c>
    </row>
    <row r="27" spans="1:21" ht="12.95" customHeight="1" x14ac:dyDescent="0.2">
      <c r="A27" s="39" t="s">
        <v>47</v>
      </c>
      <c r="B27" s="40" t="s">
        <v>48</v>
      </c>
      <c r="C27" s="39">
        <v>59425.492200000001</v>
      </c>
      <c r="D27" s="39">
        <v>3.5000000000000001E-3</v>
      </c>
      <c r="E27" s="20">
        <f t="shared" si="0"/>
        <v>5084.4980717684957</v>
      </c>
      <c r="F27" s="20">
        <f t="shared" si="1"/>
        <v>5084.5</v>
      </c>
      <c r="G27" s="20">
        <f t="shared" si="2"/>
        <v>-1.3637699958053418E-3</v>
      </c>
      <c r="K27" s="20">
        <f t="shared" si="3"/>
        <v>-1.3637699958053418E-3</v>
      </c>
      <c r="O27" s="20">
        <f t="shared" ca="1" si="4"/>
        <v>-5.4342815428310744E-3</v>
      </c>
      <c r="Q27" s="26">
        <f t="shared" si="5"/>
        <v>44406.992200000001</v>
      </c>
    </row>
    <row r="28" spans="1:21" ht="12.95" customHeight="1" x14ac:dyDescent="0.2">
      <c r="A28" s="39" t="s">
        <v>47</v>
      </c>
      <c r="B28" s="40" t="s">
        <v>48</v>
      </c>
      <c r="C28" s="39">
        <v>59450.598299999998</v>
      </c>
      <c r="D28" s="39">
        <v>3.5000000000000001E-3</v>
      </c>
      <c r="E28" s="20">
        <f t="shared" si="0"/>
        <v>5119.9955332138297</v>
      </c>
      <c r="F28" s="20">
        <f t="shared" si="1"/>
        <v>5120</v>
      </c>
      <c r="G28" s="20">
        <f t="shared" si="2"/>
        <v>-3.1592000013915822E-3</v>
      </c>
      <c r="K28" s="20">
        <f t="shared" si="3"/>
        <v>-3.1592000013915822E-3</v>
      </c>
      <c r="O28" s="20">
        <f t="shared" ca="1" si="4"/>
        <v>-5.374157699642319E-3</v>
      </c>
      <c r="Q28" s="26">
        <f t="shared" si="5"/>
        <v>44432.098299999998</v>
      </c>
    </row>
    <row r="29" spans="1:21" ht="12.95" customHeight="1" x14ac:dyDescent="0.2">
      <c r="A29" s="39" t="s">
        <v>47</v>
      </c>
      <c r="B29" s="40" t="s">
        <v>48</v>
      </c>
      <c r="C29" s="39">
        <v>59792.569100000001</v>
      </c>
      <c r="D29" s="39">
        <v>3.5000000000000001E-3</v>
      </c>
      <c r="E29" s="20">
        <f t="shared" si="0"/>
        <v>5603.5073207248906</v>
      </c>
      <c r="F29" s="20">
        <f t="shared" si="1"/>
        <v>5603.5</v>
      </c>
      <c r="G29" s="20">
        <f t="shared" si="2"/>
        <v>5.177689999982249E-3</v>
      </c>
      <c r="K29" s="20">
        <f t="shared" si="3"/>
        <v>5.177689999982249E-3</v>
      </c>
      <c r="O29" s="20">
        <f t="shared" ca="1" si="4"/>
        <v>-4.5552878917053449E-3</v>
      </c>
      <c r="Q29" s="26">
        <f t="shared" si="5"/>
        <v>44774.069100000001</v>
      </c>
    </row>
    <row r="30" spans="1:21" ht="12.95" customHeight="1" x14ac:dyDescent="0.2">
      <c r="A30" s="39" t="s">
        <v>47</v>
      </c>
      <c r="B30" s="40" t="s">
        <v>48</v>
      </c>
      <c r="C30" s="39">
        <v>60144.425900000002</v>
      </c>
      <c r="D30" s="39">
        <v>3.5000000000000001E-3</v>
      </c>
      <c r="E30" s="20">
        <f t="shared" si="0"/>
        <v>6100.9969026304834</v>
      </c>
      <c r="F30" s="20">
        <f t="shared" si="1"/>
        <v>6101</v>
      </c>
      <c r="G30" s="20">
        <f t="shared" si="2"/>
        <v>-2.1906600013608113E-3</v>
      </c>
      <c r="K30" s="20">
        <f t="shared" si="3"/>
        <v>-2.1906600013608113E-3</v>
      </c>
      <c r="O30" s="20">
        <f t="shared" ca="1" si="4"/>
        <v>-3.7127072723699868E-3</v>
      </c>
      <c r="Q30" s="26">
        <f t="shared" si="5"/>
        <v>45125.925900000002</v>
      </c>
    </row>
    <row r="31" spans="1:21" ht="12.95" customHeight="1" x14ac:dyDescent="0.2">
      <c r="A31" s="39" t="s">
        <v>47</v>
      </c>
      <c r="B31" s="40" t="s">
        <v>48</v>
      </c>
      <c r="C31" s="39">
        <v>60173.424200000001</v>
      </c>
      <c r="D31" s="39">
        <v>3.5000000000000001E-3</v>
      </c>
      <c r="E31" s="20">
        <f t="shared" si="0"/>
        <v>6141.9975373857951</v>
      </c>
      <c r="F31" s="20">
        <f t="shared" si="1"/>
        <v>6142</v>
      </c>
      <c r="G31" s="20">
        <f t="shared" si="2"/>
        <v>-1.7417199996998534E-3</v>
      </c>
      <c r="K31" s="20">
        <f t="shared" si="3"/>
        <v>-1.7417199996998534E-3</v>
      </c>
      <c r="O31" s="20">
        <f t="shared" ca="1" si="4"/>
        <v>-3.6432684675604399E-3</v>
      </c>
      <c r="Q31" s="26">
        <f t="shared" si="5"/>
        <v>45154.924200000001</v>
      </c>
    </row>
    <row r="32" spans="1:21" ht="12.95" customHeight="1" x14ac:dyDescent="0.2">
      <c r="A32" s="39" t="s">
        <v>47</v>
      </c>
      <c r="B32" s="40" t="s">
        <v>48</v>
      </c>
      <c r="C32" s="39">
        <v>60185.4499</v>
      </c>
      <c r="D32" s="39">
        <v>3.5000000000000001E-3</v>
      </c>
      <c r="E32" s="20">
        <f t="shared" si="0"/>
        <v>6159.000649063958</v>
      </c>
      <c r="F32" s="20">
        <f t="shared" si="1"/>
        <v>6159</v>
      </c>
      <c r="G32" s="20">
        <f t="shared" si="2"/>
        <v>4.590600001392886E-4</v>
      </c>
      <c r="K32" s="20">
        <f t="shared" si="3"/>
        <v>4.590600001392886E-4</v>
      </c>
      <c r="O32" s="20">
        <f t="shared" ca="1" si="4"/>
        <v>-3.614476768005262E-3</v>
      </c>
      <c r="Q32" s="26">
        <f t="shared" si="5"/>
        <v>45166.9499</v>
      </c>
    </row>
    <row r="33" spans="1:17" ht="12.95" customHeight="1" x14ac:dyDescent="0.2">
      <c r="A33" s="39" t="s">
        <v>47</v>
      </c>
      <c r="B33" s="40" t="s">
        <v>48</v>
      </c>
      <c r="C33" s="39">
        <v>58690.513899999998</v>
      </c>
      <c r="D33" s="39">
        <v>3.5000000000000001E-3</v>
      </c>
      <c r="E33" s="20">
        <f t="shared" si="0"/>
        <v>4045.3138150575746</v>
      </c>
      <c r="F33" s="20">
        <f t="shared" si="1"/>
        <v>4045.5</v>
      </c>
      <c r="G33" s="20">
        <f t="shared" si="2"/>
        <v>-0.1316820300053223</v>
      </c>
      <c r="K33" s="20">
        <f t="shared" si="3"/>
        <v>-0.1316820300053223</v>
      </c>
      <c r="O33" s="20">
        <f t="shared" ca="1" si="4"/>
        <v>-7.1939624744681305E-3</v>
      </c>
      <c r="Q33" s="26">
        <f t="shared" si="5"/>
        <v>43672.013899999998</v>
      </c>
    </row>
    <row r="34" spans="1:17" ht="12.95" customHeight="1" x14ac:dyDescent="0.2">
      <c r="A34" s="39" t="s">
        <v>47</v>
      </c>
      <c r="B34" s="40" t="s">
        <v>48</v>
      </c>
      <c r="C34" s="39">
        <v>58725.5484</v>
      </c>
      <c r="D34" s="39">
        <v>3.5000000000000001E-3</v>
      </c>
      <c r="E34" s="20">
        <f t="shared" si="0"/>
        <v>4094.8490201673585</v>
      </c>
      <c r="F34" s="20">
        <f t="shared" si="1"/>
        <v>4095</v>
      </c>
      <c r="G34" s="20">
        <f t="shared" si="2"/>
        <v>-0.10678270000062184</v>
      </c>
      <c r="K34" s="20">
        <f t="shared" si="3"/>
        <v>-0.10678270000062184</v>
      </c>
      <c r="O34" s="20">
        <f t="shared" ca="1" si="4"/>
        <v>-7.1101278198809946E-3</v>
      </c>
      <c r="Q34" s="26">
        <f t="shared" si="5"/>
        <v>43707.0484</v>
      </c>
    </row>
    <row r="35" spans="1:17" ht="12.95" customHeight="1" x14ac:dyDescent="0.2">
      <c r="A35" s="39" t="s">
        <v>47</v>
      </c>
      <c r="B35" s="40" t="s">
        <v>48</v>
      </c>
      <c r="C35" s="39">
        <v>58750.446199999998</v>
      </c>
      <c r="D35" s="39">
        <v>3.5000000000000001E-3</v>
      </c>
      <c r="E35" s="20">
        <f t="shared" si="0"/>
        <v>4130.0519666852842</v>
      </c>
      <c r="F35" s="20">
        <f t="shared" si="1"/>
        <v>4130</v>
      </c>
      <c r="G35" s="20">
        <f t="shared" si="2"/>
        <v>3.6754199994902592E-2</v>
      </c>
      <c r="K35" s="20">
        <f t="shared" si="3"/>
        <v>3.6754199994902592E-2</v>
      </c>
      <c r="O35" s="20">
        <f t="shared" ca="1" si="4"/>
        <v>-7.05085079138504E-3</v>
      </c>
      <c r="Q35" s="26">
        <f t="shared" si="5"/>
        <v>43731.946199999998</v>
      </c>
    </row>
    <row r="36" spans="1:17" ht="12.95" customHeight="1" x14ac:dyDescent="0.2">
      <c r="A36" s="39" t="s">
        <v>47</v>
      </c>
      <c r="B36" s="40" t="s">
        <v>48</v>
      </c>
      <c r="C36" s="39">
        <v>59063.499199999998</v>
      </c>
      <c r="D36" s="39">
        <v>3.5000000000000001E-3</v>
      </c>
      <c r="E36" s="20">
        <f t="shared" si="0"/>
        <v>4572.6769382199845</v>
      </c>
      <c r="F36" s="20">
        <f t="shared" si="1"/>
        <v>4572.5</v>
      </c>
      <c r="G36" s="20">
        <f t="shared" si="2"/>
        <v>0.12514214999828255</v>
      </c>
      <c r="K36" s="20">
        <f t="shared" si="3"/>
        <v>0.12514214999828255</v>
      </c>
      <c r="O36" s="20">
        <f t="shared" ca="1" si="4"/>
        <v>-6.3014197882576119E-3</v>
      </c>
      <c r="Q36" s="26">
        <f t="shared" si="5"/>
        <v>44044.999199999998</v>
      </c>
    </row>
    <row r="37" spans="1:17" ht="12.95" customHeight="1" x14ac:dyDescent="0.2">
      <c r="A37" s="39" t="s">
        <v>47</v>
      </c>
      <c r="B37" s="40" t="s">
        <v>48</v>
      </c>
      <c r="C37" s="39">
        <v>59087.511299999998</v>
      </c>
      <c r="D37" s="39">
        <v>3.5000000000000001E-3</v>
      </c>
      <c r="E37" s="20">
        <f t="shared" si="0"/>
        <v>4606.6275953898203</v>
      </c>
      <c r="F37" s="20">
        <f t="shared" si="1"/>
        <v>4606.5</v>
      </c>
      <c r="G37" s="20">
        <f t="shared" si="2"/>
        <v>9.0243710001232103E-2</v>
      </c>
      <c r="K37" s="20">
        <f t="shared" si="3"/>
        <v>9.0243710001232103E-2</v>
      </c>
      <c r="O37" s="20">
        <f t="shared" ca="1" si="4"/>
        <v>-6.2438363891472552E-3</v>
      </c>
      <c r="Q37" s="26">
        <f t="shared" si="5"/>
        <v>44069.011299999998</v>
      </c>
    </row>
    <row r="38" spans="1:17" ht="12.95" customHeight="1" x14ac:dyDescent="0.2">
      <c r="A38" s="39" t="s">
        <v>47</v>
      </c>
      <c r="B38" s="40" t="s">
        <v>48</v>
      </c>
      <c r="C38" s="39">
        <v>59105.355300000003</v>
      </c>
      <c r="D38" s="39">
        <v>3.5000000000000001E-3</v>
      </c>
      <c r="E38" s="20">
        <f t="shared" si="0"/>
        <v>4631.8571890754492</v>
      </c>
      <c r="F38" s="20">
        <f t="shared" si="1"/>
        <v>4632</v>
      </c>
      <c r="G38" s="20">
        <f t="shared" si="2"/>
        <v>-0.10100511999917217</v>
      </c>
      <c r="K38" s="20">
        <f t="shared" si="3"/>
        <v>-0.10100511999917217</v>
      </c>
      <c r="O38" s="20">
        <f t="shared" ca="1" si="4"/>
        <v>-6.2006488398144884E-3</v>
      </c>
      <c r="Q38" s="26">
        <f t="shared" si="5"/>
        <v>44086.855300000003</v>
      </c>
    </row>
    <row r="39" spans="1:17" ht="12.95" customHeight="1" x14ac:dyDescent="0.2">
      <c r="A39" s="39" t="s">
        <v>47</v>
      </c>
      <c r="B39" s="40" t="s">
        <v>48</v>
      </c>
      <c r="C39" s="39">
        <v>59425.453300000001</v>
      </c>
      <c r="D39" s="39">
        <v>3.5000000000000001E-3</v>
      </c>
      <c r="E39" s="20">
        <f t="shared" si="0"/>
        <v>5084.4430711411496</v>
      </c>
      <c r="F39" s="20">
        <f t="shared" si="1"/>
        <v>5084.5</v>
      </c>
      <c r="G39" s="20">
        <f t="shared" si="2"/>
        <v>-4.0263769995362964E-2</v>
      </c>
      <c r="K39" s="20">
        <f t="shared" si="3"/>
        <v>-4.0263769995362964E-2</v>
      </c>
      <c r="O39" s="20">
        <f t="shared" ca="1" si="4"/>
        <v>-5.4342815428310744E-3</v>
      </c>
      <c r="Q39" s="26">
        <f t="shared" si="5"/>
        <v>44406.953300000001</v>
      </c>
    </row>
    <row r="40" spans="1:17" ht="12.95" customHeight="1" x14ac:dyDescent="0.2">
      <c r="A40" s="39" t="s">
        <v>47</v>
      </c>
      <c r="B40" s="40" t="s">
        <v>48</v>
      </c>
      <c r="C40" s="39">
        <v>59792.4853</v>
      </c>
      <c r="D40" s="39">
        <v>3.5000000000000001E-3</v>
      </c>
      <c r="E40" s="20">
        <f t="shared" si="0"/>
        <v>5603.388836082946</v>
      </c>
      <c r="F40" s="20">
        <f t="shared" si="1"/>
        <v>5603.5</v>
      </c>
      <c r="G40" s="20">
        <f t="shared" si="2"/>
        <v>-7.8622310000355355E-2</v>
      </c>
      <c r="K40" s="20">
        <f t="shared" si="3"/>
        <v>-7.8622310000355355E-2</v>
      </c>
      <c r="O40" s="20">
        <f t="shared" ca="1" si="4"/>
        <v>-4.5552878917053449E-3</v>
      </c>
      <c r="Q40" s="26">
        <f t="shared" si="5"/>
        <v>44773.9853</v>
      </c>
    </row>
    <row r="41" spans="1:17" ht="12.95" customHeight="1" x14ac:dyDescent="0.2">
      <c r="A41" s="39" t="s">
        <v>47</v>
      </c>
      <c r="B41" s="40" t="s">
        <v>48</v>
      </c>
      <c r="C41" s="39">
        <v>59819.586300000003</v>
      </c>
      <c r="D41" s="39">
        <v>3.5000000000000001E-3</v>
      </c>
      <c r="E41" s="20">
        <f t="shared" si="0"/>
        <v>5641.706882399586</v>
      </c>
      <c r="F41" s="20">
        <f t="shared" si="1"/>
        <v>5641.5</v>
      </c>
      <c r="G41" s="20">
        <f t="shared" si="2"/>
        <v>0.14632061000156682</v>
      </c>
      <c r="K41" s="20">
        <f t="shared" si="3"/>
        <v>0.14632061000156682</v>
      </c>
      <c r="O41" s="20">
        <f t="shared" ca="1" si="4"/>
        <v>-4.4909299750525936E-3</v>
      </c>
      <c r="Q41" s="26">
        <f t="shared" si="5"/>
        <v>44801.086300000003</v>
      </c>
    </row>
    <row r="42" spans="1:17" ht="12.95" customHeight="1" x14ac:dyDescent="0.2">
      <c r="A42" s="39" t="s">
        <v>47</v>
      </c>
      <c r="B42" s="40" t="s">
        <v>48</v>
      </c>
      <c r="C42" s="39">
        <v>60173.395499999999</v>
      </c>
      <c r="D42" s="39">
        <v>3.5000000000000001E-3</v>
      </c>
      <c r="E42" s="20">
        <f t="shared" si="0"/>
        <v>6141.9569585167719</v>
      </c>
      <c r="F42" s="20">
        <f t="shared" si="1"/>
        <v>6142</v>
      </c>
      <c r="G42" s="20">
        <f t="shared" si="2"/>
        <v>-3.0441720002272632E-2</v>
      </c>
      <c r="K42" s="20">
        <f t="shared" si="3"/>
        <v>-3.0441720002272632E-2</v>
      </c>
      <c r="O42" s="20">
        <f t="shared" ca="1" si="4"/>
        <v>-3.6432684675604399E-3</v>
      </c>
      <c r="Q42" s="26">
        <f t="shared" si="5"/>
        <v>45154.895499999999</v>
      </c>
    </row>
    <row r="43" spans="1:17" ht="12.95" customHeight="1" x14ac:dyDescent="0.2">
      <c r="A43" s="39" t="s">
        <v>47</v>
      </c>
      <c r="B43" s="40" t="s">
        <v>48</v>
      </c>
      <c r="C43" s="39">
        <v>60173.6204</v>
      </c>
      <c r="D43" s="39">
        <v>3.5000000000000001E-3</v>
      </c>
      <c r="E43" s="20">
        <f t="shared" si="0"/>
        <v>6142.2749441489132</v>
      </c>
      <c r="F43" s="20">
        <f t="shared" si="1"/>
        <v>6142.5</v>
      </c>
      <c r="G43" s="20">
        <f t="shared" si="2"/>
        <v>-0.15917405000072904</v>
      </c>
      <c r="K43" s="20">
        <f t="shared" si="3"/>
        <v>-0.15917405000072904</v>
      </c>
      <c r="O43" s="20">
        <f t="shared" ca="1" si="4"/>
        <v>-3.6424216528676417E-3</v>
      </c>
      <c r="Q43" s="26">
        <f t="shared" si="5"/>
        <v>45155.1204</v>
      </c>
    </row>
    <row r="44" spans="1:17" ht="12.95" customHeight="1" x14ac:dyDescent="0.2">
      <c r="A44" s="39" t="s">
        <v>47</v>
      </c>
      <c r="B44" s="40" t="s">
        <v>48</v>
      </c>
      <c r="C44" s="39">
        <v>60185.517</v>
      </c>
      <c r="D44" s="39">
        <v>3.5000000000000001E-3</v>
      </c>
      <c r="E44" s="20">
        <f t="shared" si="0"/>
        <v>6159.0955216113871</v>
      </c>
      <c r="F44" s="20">
        <f t="shared" si="1"/>
        <v>6159</v>
      </c>
      <c r="G44" s="20">
        <f t="shared" si="2"/>
        <v>6.7559060000348836E-2</v>
      </c>
      <c r="K44" s="20">
        <f t="shared" si="3"/>
        <v>6.7559060000348836E-2</v>
      </c>
      <c r="O44" s="20">
        <f t="shared" ca="1" si="4"/>
        <v>-3.614476768005262E-3</v>
      </c>
      <c r="Q44" s="26">
        <f t="shared" si="5"/>
        <v>45167.017</v>
      </c>
    </row>
    <row r="45" spans="1:17" ht="12.95" customHeight="1" x14ac:dyDescent="0.2">
      <c r="A45" s="39" t="s">
        <v>47</v>
      </c>
      <c r="B45" s="40" t="s">
        <v>48</v>
      </c>
      <c r="C45" s="39">
        <v>60228.474499999997</v>
      </c>
      <c r="D45" s="39">
        <v>3.5000000000000001E-3</v>
      </c>
      <c r="E45" s="20">
        <f t="shared" si="0"/>
        <v>6219.8330395866196</v>
      </c>
      <c r="F45" s="20">
        <f t="shared" si="1"/>
        <v>6220</v>
      </c>
      <c r="G45" s="20">
        <f t="shared" si="2"/>
        <v>-0.1180852000034065</v>
      </c>
      <c r="K45" s="20">
        <f t="shared" si="3"/>
        <v>-0.1180852000034065</v>
      </c>
      <c r="O45" s="20">
        <f t="shared" ca="1" si="4"/>
        <v>-3.5111653754837414E-3</v>
      </c>
      <c r="Q45" s="26">
        <f t="shared" si="5"/>
        <v>45209.974499999997</v>
      </c>
    </row>
    <row r="46" spans="1:17" ht="12.95" customHeight="1" x14ac:dyDescent="0.2">
      <c r="A46" s="39" t="s">
        <v>47</v>
      </c>
      <c r="B46" s="40" t="s">
        <v>48</v>
      </c>
      <c r="C46" s="39">
        <v>60268.343200000003</v>
      </c>
      <c r="D46" s="39">
        <v>3.5000000000000001E-3</v>
      </c>
      <c r="E46" s="20">
        <f t="shared" si="0"/>
        <v>6276.2033098048514</v>
      </c>
      <c r="F46" s="20">
        <f t="shared" si="1"/>
        <v>6276</v>
      </c>
      <c r="G46" s="20">
        <f t="shared" si="2"/>
        <v>0.14379384000494611</v>
      </c>
      <c r="K46" s="20">
        <f t="shared" si="3"/>
        <v>0.14379384000494611</v>
      </c>
      <c r="O46" s="20">
        <f t="shared" ca="1" si="4"/>
        <v>-3.4163221298902143E-3</v>
      </c>
      <c r="Q46" s="26">
        <f t="shared" si="5"/>
        <v>45249.843200000003</v>
      </c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2024-08-21T04:15:11Z</dcterms:modified>
</cp:coreProperties>
</file>