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7847C93-A6F5-47C6-A8F6-FFC44E6AABE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G21" i="1"/>
  <c r="H21" i="1"/>
  <c r="E21" i="1"/>
  <c r="F2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<sst xmlns="http://schemas.openxmlformats.org/spreadsheetml/2006/main" count="54" uniqueCount="51">
  <si>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</si>
  <si>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</si>
  <si>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</si>
  <si>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</si>
  <si>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</si>
  <si>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</si>
  <si>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</si>
  <si>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</si>
  <si>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</si>
  <si>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</si>
  <si>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</si>
  <si>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</si>
  <si>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</si>
  <si>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</si>
  <si>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</si>
  <si>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</si>
  <si>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</si>
  <si>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</si>
  <si>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</si>
  <si>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</si>
  <si>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</si>
  <si>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</si>
  <si>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</si>
  <si>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</si>
  <si>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</si>
  <si>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</si>
  <si>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</si>
  <si>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</si>
  <si>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</si>
  <si>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</si>
  <si>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</si>
  <si>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</si>
  <si>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</si>
  <si>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</si>
  <si>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</si>
  <si>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</si>
  <si>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</si>
  <si>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</si>
  <si>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</si>
  <si>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</si>
  <si>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</si>
  <si>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</si>
  <si>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G3148-1402</t>
  </si>
  <si>
    <t>GSC 3148-1402</t>
  </si>
  <si>
    <t>G3148-1402_Cyg.xls</t>
  </si>
  <si>
    <t>EA</t>
  </si>
  <si>
    <t>Cyg</t>
  </si>
  <si>
    <t>VSX</t>
  </si>
  <si>
    <t>IBVS 6084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</si>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</sst>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3148-1402 -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12-4074-9A77-A4B8587AA0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-1.1652999994112179E-2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12-4074-9A77-A4B8587AA0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12-4074-9A77-A4B8587AA0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12-4074-9A77-A4B8587AA0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12-4074-9A77-A4B8587AA0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12-4074-9A77-A4B8587AA0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12-4074-9A77-A4B8587AA0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-1.1652999994112179E-2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12-4074-9A77-A4B8587AA06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12-4074-9A77-A4B8587A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252840"/>
        <c:axId val="1"/>
      </c:scatterChart>
      <c:valAx>
        <c:axId val="77025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252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A2C1F9-F7D4-5843-5484-BF239D007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K20" sqref="K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23</v>
      </c>
      <c r="B2" t="s">
        <v>45</v>
      </c>
      <c r="C2" s="31" t="s">
        <v>41</v>
      </c>
      <c r="D2" s="3" t="s">
        <v>46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54954.555999999997</v>
      </c>
      <c r="D7" s="30" t="s">
        <v>47</v>
      </c>
    </row>
    <row r="8" spans="1:7" x14ac:dyDescent="0.2">
      <c r="A8" t="s">
        <v>3</v>
      </c>
      <c r="C8" s="35">
        <v>1.559231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-2.0698046170714351E-5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60339.787833333328</v>
      </c>
    </row>
    <row r="15" spans="1:7" x14ac:dyDescent="0.2">
      <c r="A15" s="12" t="s">
        <v>17</v>
      </c>
      <c r="B15" s="10"/>
      <c r="C15" s="13">
        <f ca="1">(C7+C11)+(C8+C12)*INT(MAX(F21:F3533))</f>
        <v>55832.3914</v>
      </c>
      <c r="D15" s="14" t="s">
        <v>38</v>
      </c>
      <c r="E15" s="15">
        <f ca="1">ROUND(2*(E14-$C$7)/$C$8,0)/2+E13</f>
        <v>3455</v>
      </c>
    </row>
    <row r="16" spans="1:7" x14ac:dyDescent="0.2">
      <c r="A16" s="16" t="s">
        <v>4</v>
      </c>
      <c r="B16" s="10"/>
      <c r="C16" s="17">
        <f ca="1">+C8+C12</f>
        <v>1.5592103019538293</v>
      </c>
      <c r="D16" s="14" t="s">
        <v>39</v>
      </c>
      <c r="E16" s="24">
        <f ca="1">ROUND(2*(E14-$C$15)/$C$16,0)/2+E13</f>
        <v>2892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45323.523426583808</v>
      </c>
    </row>
    <row r="18" spans="1:19" ht="14.25" thickTop="1" thickBot="1" x14ac:dyDescent="0.25">
      <c r="A18" s="16" t="s">
        <v>5</v>
      </c>
      <c r="B18" s="10"/>
      <c r="C18" s="19">
        <f ca="1">+C15</f>
        <v>55832.3914</v>
      </c>
      <c r="D18" s="20">
        <f ca="1">+C16</f>
        <v>1.5592103019538293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54954.555999999997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39936.055999999997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3">
        <v>55832.3914</v>
      </c>
      <c r="D22" s="33">
        <v>2.2000000000000001E-3</v>
      </c>
      <c r="E22">
        <f>+(C22-C$7)/C$8</f>
        <v>562.99252644412763</v>
      </c>
      <c r="F22">
        <f>ROUND(2*E22,0)/2</f>
        <v>563</v>
      </c>
      <c r="G22">
        <f>+C22-(C$7+F22*C$8)</f>
        <v>-1.1652999994112179E-2</v>
      </c>
      <c r="I22">
        <f>+G22</f>
        <v>-1.1652999994112179E-2</v>
      </c>
      <c r="O22">
        <f ca="1">+C$11+C$12*$F22</f>
        <v>-1.1652999994112179E-2</v>
      </c>
      <c r="Q22" s="2">
        <f>+C22-15018.5</f>
        <v>40813.8914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2024-01-30T05:54:28Z</dcterms:modified>
</cp:coreProperties>
</file>