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C7A86DB-A8AF-49FD-BBC3-6B28F4E2C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Q30" i="1"/>
  <c r="E31" i="1"/>
  <c r="F31" i="1"/>
  <c r="G31" i="1" s="1"/>
  <c r="K31" i="1" s="1"/>
  <c r="Q31" i="1"/>
  <c r="E22" i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31" i="1" l="1"/>
  <c r="O30" i="1"/>
  <c r="O23" i="1"/>
  <c r="O27" i="1"/>
  <c r="O22" i="1"/>
  <c r="O26" i="1"/>
  <c r="O24" i="1"/>
  <c r="O25" i="1"/>
  <c r="O29" i="1"/>
  <c r="O2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<sst xmlns="http://schemas.openxmlformats.org/spreadsheetml/2006/main" count="71" uniqueCount="52">
  <si>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</si>
  <si>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</si>
  <si>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</si>
  <si>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</si>
  <si>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</si>
  <si>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</si>
  <si>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</si>
  <si>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</si>
  <si>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</si>
  <si>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</si>
  <si>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</si>
  <si>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</si>
  <si>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</si>
  <si>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</si>
  <si>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</si>
  <si>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</si>
  <si>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</si>
  <si>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</si>
  <si>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</si>
  <si>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</si>
  <si>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</si>
  <si>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</si>
  <si>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</si>
  <si>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</si>
  <si>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</si>
  <si>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</si>
  <si>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</si>
  <si>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</si>
  <si>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</si>
  <si>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</si>
  <si>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</si>
  <si>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</si>
  <si>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</si>
  <si>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</si>
  <si>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</si>
  <si>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</si>
  <si>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</si>
  <si>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</si>
  <si>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</si>
  <si>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</si>
  <si>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</si>
  <si>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</si>
  <si>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</si>
  <si>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</si>
  <si>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</si>
  <si>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UCAC3 251-232593 Cyg</t>
  </si>
  <si>
    <t>JBAV, 76</t>
  </si>
  <si>
    <t>I</t>
  </si>
  <si>
    <t>Lennestadt</t>
  </si>
  <si>
    <t>Artificial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</si>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</sst>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6" fontId="5" fillId="0" borderId="0" xfId="0" applyNumberFormat="1" applyFont="1" applyAlignment="1">
      <alignment horizontal="left" vertical="center"/>
    </xf>
    <xf numFmtId="166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UCAC3 251-232593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0789197201878149"/>
          <c:y val="3.1850514098581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-9.1499999994994141E-2</c:v>
                </c:pt>
                <c:pt idx="3">
                  <c:v>-8.5299999998824205E-2</c:v>
                </c:pt>
                <c:pt idx="4">
                  <c:v>-0.12059999999473803</c:v>
                </c:pt>
                <c:pt idx="5">
                  <c:v>-0.17329999999492429</c:v>
                </c:pt>
                <c:pt idx="6">
                  <c:v>-0.13669999999547144</c:v>
                </c:pt>
                <c:pt idx="7">
                  <c:v>0.1657000000050175</c:v>
                </c:pt>
                <c:pt idx="8">
                  <c:v>-0.16279999999824213</c:v>
                </c:pt>
                <c:pt idx="9">
                  <c:v>-0.11499999999796273</c:v>
                </c:pt>
                <c:pt idx="10">
                  <c:v>-0.1004999999931897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-6.2204086165863731E-2</c:v>
                </c:pt>
                <c:pt idx="1">
                  <c:v>-6.2204086165863731E-2</c:v>
                </c:pt>
                <c:pt idx="2">
                  <c:v>-6.2402051972847074E-2</c:v>
                </c:pt>
                <c:pt idx="3">
                  <c:v>-6.4480692946172188E-2</c:v>
                </c:pt>
                <c:pt idx="4">
                  <c:v>-6.8538991989330736E-2</c:v>
                </c:pt>
                <c:pt idx="5">
                  <c:v>-6.9231872313772438E-2</c:v>
                </c:pt>
                <c:pt idx="6">
                  <c:v>-7.1805427804555913E-2</c:v>
                </c:pt>
                <c:pt idx="7">
                  <c:v>-7.5418303782001941E-2</c:v>
                </c:pt>
                <c:pt idx="8">
                  <c:v>-7.5467795233747775E-2</c:v>
                </c:pt>
                <c:pt idx="9">
                  <c:v>-0.1032819911149076</c:v>
                </c:pt>
                <c:pt idx="10">
                  <c:v>-0.10496470047426602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23</c:v>
                      </c:pt>
                      <c:pt idx="4">
                        <c:v>64</c:v>
                      </c:pt>
                      <c:pt idx="5">
                        <c:v>71</c:v>
                      </c:pt>
                      <c:pt idx="6">
                        <c:v>97</c:v>
                      </c:pt>
                      <c:pt idx="7">
                        <c:v>133.5</c:v>
                      </c:pt>
                      <c:pt idx="8">
                        <c:v>134</c:v>
                      </c:pt>
                      <c:pt idx="9">
                        <c:v>415</c:v>
                      </c:pt>
                      <c:pt idx="10">
                        <c:v>432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UCAC3 251-232593 Cyg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5868844519435072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-9.1499999994994141E-2</c:v>
                </c:pt>
                <c:pt idx="3">
                  <c:v>-8.5299999998824205E-2</c:v>
                </c:pt>
                <c:pt idx="4">
                  <c:v>-0.12059999999473803</c:v>
                </c:pt>
                <c:pt idx="5">
                  <c:v>-0.17329999999492429</c:v>
                </c:pt>
                <c:pt idx="6">
                  <c:v>-0.13669999999547144</c:v>
                </c:pt>
                <c:pt idx="7">
                  <c:v>0.1657000000050175</c:v>
                </c:pt>
                <c:pt idx="8">
                  <c:v>-0.16279999999824213</c:v>
                </c:pt>
                <c:pt idx="9">
                  <c:v>-0.11499999999796273</c:v>
                </c:pt>
                <c:pt idx="10">
                  <c:v>-0.1004999999931897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-6.2204086165863731E-2</c:v>
                </c:pt>
                <c:pt idx="1">
                  <c:v>-6.2204086165863731E-2</c:v>
                </c:pt>
                <c:pt idx="2">
                  <c:v>-6.2402051972847074E-2</c:v>
                </c:pt>
                <c:pt idx="3">
                  <c:v>-6.4480692946172188E-2</c:v>
                </c:pt>
                <c:pt idx="4">
                  <c:v>-6.8538991989330736E-2</c:v>
                </c:pt>
                <c:pt idx="5">
                  <c:v>-6.9231872313772438E-2</c:v>
                </c:pt>
                <c:pt idx="6">
                  <c:v>-7.1805427804555913E-2</c:v>
                </c:pt>
                <c:pt idx="7">
                  <c:v>-7.5418303782001941E-2</c:v>
                </c:pt>
                <c:pt idx="8">
                  <c:v>-7.5467795233747775E-2</c:v>
                </c:pt>
                <c:pt idx="9">
                  <c:v>-0.1032819911149076</c:v>
                </c:pt>
                <c:pt idx="10">
                  <c:v>-0.10496470047426602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  <c:pt idx="4">
                  <c:v>64</c:v>
                </c:pt>
                <c:pt idx="5">
                  <c:v>71</c:v>
                </c:pt>
                <c:pt idx="6">
                  <c:v>97</c:v>
                </c:pt>
                <c:pt idx="7">
                  <c:v>133.5</c:v>
                </c:pt>
                <c:pt idx="8">
                  <c:v>134</c:v>
                </c:pt>
                <c:pt idx="9">
                  <c:v>415</c:v>
                </c:pt>
                <c:pt idx="10">
                  <c:v>432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7109375" style="21" customWidth="1"/>
    <col min="2" max="2" width="4.85546875" style="21" customWidth="1"/>
    <col min="3" max="3" width="14.140625" style="21" customWidth="1"/>
    <col min="4" max="4" width="9.8554687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59736.630899999996</v>
      </c>
      <c r="D7" s="13" t="s">
        <v>48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-6.2204086165863731E-2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-9.8982903491671976E-5</v>
      </c>
      <c r="D12" s="22"/>
      <c r="E12" s="37" t="s">
        <v>50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60543.654365740738</v>
      </c>
    </row>
    <row r="15" spans="1:15" ht="12.95" customHeight="1" x14ac:dyDescent="0.2">
      <c r="A15" s="18" t="s">
        <v>17</v>
      </c>
      <c r="C15" s="19">
        <f ca="1">(C7+C11)+(C8+C12)*INT(MAX(F21:F3533))</f>
        <v>60168.525935299527</v>
      </c>
      <c r="E15" s="39" t="s">
        <v>33</v>
      </c>
      <c r="F15" s="41">
        <f ca="1">ROUND(2*(F14-$C$7)/$C$8,0)/2+F13</f>
        <v>808</v>
      </c>
    </row>
    <row r="16" spans="1:15" ht="12.95" customHeight="1" x14ac:dyDescent="0.2">
      <c r="A16" s="18" t="s">
        <v>4</v>
      </c>
      <c r="C16" s="19">
        <f ca="1">+C8+C12</f>
        <v>0.99990101709650836</v>
      </c>
      <c r="E16" s="39" t="s">
        <v>34</v>
      </c>
      <c r="F16" s="41">
        <f ca="1">ROUND(2*(F14-$C$15)/$C$16,0)/2+F13</f>
        <v>376</v>
      </c>
    </row>
    <row r="17" spans="1:21" ht="12.95" customHeight="1" thickBot="1" x14ac:dyDescent="0.25">
      <c r="A17" s="17" t="s">
        <v>27</v>
      </c>
      <c r="C17" s="21">
        <f>COUNT(C21:C2191)</f>
        <v>11</v>
      </c>
      <c r="E17" s="39" t="s">
        <v>43</v>
      </c>
      <c r="F17" s="42">
        <f ca="1">+$C$15+$C$16*$F$16-15018.5-$C$5/24</f>
        <v>45526.38455106115</v>
      </c>
    </row>
    <row r="18" spans="1:21" ht="12.95" customHeight="1" thickTop="1" thickBot="1" x14ac:dyDescent="0.25">
      <c r="A18" s="18" t="s">
        <v>5</v>
      </c>
      <c r="C18" s="25">
        <f ca="1">+C15</f>
        <v>60168.525935299527</v>
      </c>
      <c r="D18" s="26">
        <f ca="1">+C16</f>
        <v>0.99990101709650836</v>
      </c>
      <c r="E18" s="44" t="s">
        <v>44</v>
      </c>
      <c r="F18" s="43">
        <f ca="1">+($C$15+$C$16*$F$16)-($C$16/2)-15018.5-$C$5/24</f>
        <v>45525.884600552599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34">
        <f>$C$7</f>
        <v>59736.630899999996</v>
      </c>
      <c r="D21" s="34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-6.2204086165863731E-2</v>
      </c>
      <c r="Q21" s="27">
        <f>+C21-15018.5</f>
        <v>44718.130899999996</v>
      </c>
    </row>
    <row r="22" spans="1:21" ht="12.95" customHeight="1" x14ac:dyDescent="0.2">
      <c r="A22" s="36" t="s">
        <v>46</v>
      </c>
      <c r="B22" s="31" t="s">
        <v>47</v>
      </c>
      <c r="C22" s="32">
        <v>59736.630899999996</v>
      </c>
      <c r="D22" s="35">
        <v>3.5000000000000001E-3</v>
      </c>
      <c r="E22" s="21">
        <f t="shared" ref="E22:E29" si="0">+(C22-C$7)/C$8</f>
        <v>0</v>
      </c>
      <c r="F22" s="21">
        <f t="shared" ref="F22:F29" si="1">ROUND(2*E22,0)/2</f>
        <v>0</v>
      </c>
      <c r="G22" s="21">
        <f t="shared" ref="G22:G29" si="2">+C22-(C$7+F22*C$8)</f>
        <v>0</v>
      </c>
      <c r="K22" s="21">
        <f t="shared" ref="K22:K29" si="3">+G22</f>
        <v>0</v>
      </c>
      <c r="O22" s="21">
        <f t="shared" ref="O22:O29" ca="1" si="4">+C$11+C$12*$F22</f>
        <v>-6.2204086165863731E-2</v>
      </c>
      <c r="Q22" s="27">
        <f t="shared" ref="Q22:Q29" si="5">+C22-15018.5</f>
        <v>44718.130899999996</v>
      </c>
    </row>
    <row r="23" spans="1:21" ht="12.95" customHeight="1" x14ac:dyDescent="0.2">
      <c r="A23" s="36" t="s">
        <v>46</v>
      </c>
      <c r="B23" s="31" t="s">
        <v>47</v>
      </c>
      <c r="C23" s="32">
        <v>59738.539400000001</v>
      </c>
      <c r="D23" s="35">
        <v>3.5000000000000001E-3</v>
      </c>
      <c r="E23" s="21">
        <f t="shared" si="0"/>
        <v>1.9085000000050059</v>
      </c>
      <c r="F23" s="21">
        <f t="shared" si="1"/>
        <v>2</v>
      </c>
      <c r="G23" s="21">
        <f t="shared" si="2"/>
        <v>-9.1499999994994141E-2</v>
      </c>
      <c r="K23" s="21">
        <f t="shared" si="3"/>
        <v>-9.1499999994994141E-2</v>
      </c>
      <c r="O23" s="21">
        <f t="shared" ca="1" si="4"/>
        <v>-6.2402051972847074E-2</v>
      </c>
      <c r="Q23" s="27">
        <f t="shared" si="5"/>
        <v>44720.039400000001</v>
      </c>
    </row>
    <row r="24" spans="1:21" ht="12.95" customHeight="1" x14ac:dyDescent="0.2">
      <c r="A24" s="36" t="s">
        <v>46</v>
      </c>
      <c r="B24" s="31" t="s">
        <v>47</v>
      </c>
      <c r="C24" s="32">
        <v>59759.545599999998</v>
      </c>
      <c r="D24" s="35">
        <v>3.5000000000000001E-3</v>
      </c>
      <c r="E24" s="21">
        <f t="shared" si="0"/>
        <v>22.914700000001176</v>
      </c>
      <c r="F24" s="21">
        <f t="shared" si="1"/>
        <v>23</v>
      </c>
      <c r="G24" s="21">
        <f t="shared" si="2"/>
        <v>-8.5299999998824205E-2</v>
      </c>
      <c r="K24" s="21">
        <f t="shared" si="3"/>
        <v>-8.5299999998824205E-2</v>
      </c>
      <c r="O24" s="21">
        <f t="shared" ca="1" si="4"/>
        <v>-6.4480692946172188E-2</v>
      </c>
      <c r="Q24" s="27">
        <f t="shared" si="5"/>
        <v>44741.045599999998</v>
      </c>
    </row>
    <row r="25" spans="1:21" ht="12.95" customHeight="1" x14ac:dyDescent="0.2">
      <c r="A25" s="36" t="s">
        <v>46</v>
      </c>
      <c r="B25" s="31" t="s">
        <v>47</v>
      </c>
      <c r="C25" s="32">
        <v>59800.510300000002</v>
      </c>
      <c r="D25" s="35">
        <v>3.5000000000000001E-3</v>
      </c>
      <c r="E25" s="21">
        <f t="shared" si="0"/>
        <v>63.879400000005262</v>
      </c>
      <c r="F25" s="21">
        <f t="shared" si="1"/>
        <v>64</v>
      </c>
      <c r="G25" s="21">
        <f t="shared" si="2"/>
        <v>-0.12059999999473803</v>
      </c>
      <c r="K25" s="21">
        <f t="shared" si="3"/>
        <v>-0.12059999999473803</v>
      </c>
      <c r="O25" s="21">
        <f t="shared" ca="1" si="4"/>
        <v>-6.8538991989330736E-2</v>
      </c>
      <c r="Q25" s="27">
        <f t="shared" si="5"/>
        <v>44782.010300000002</v>
      </c>
    </row>
    <row r="26" spans="1:21" ht="12.95" customHeight="1" x14ac:dyDescent="0.2">
      <c r="A26" s="36" t="s">
        <v>46</v>
      </c>
      <c r="B26" s="31" t="s">
        <v>47</v>
      </c>
      <c r="C26" s="32">
        <v>59807.457600000002</v>
      </c>
      <c r="D26" s="35">
        <v>3.5000000000000001E-3</v>
      </c>
      <c r="E26" s="21">
        <f t="shared" si="0"/>
        <v>70.826700000005076</v>
      </c>
      <c r="F26" s="21">
        <f t="shared" si="1"/>
        <v>71</v>
      </c>
      <c r="G26" s="21">
        <f t="shared" si="2"/>
        <v>-0.17329999999492429</v>
      </c>
      <c r="K26" s="21">
        <f t="shared" si="3"/>
        <v>-0.17329999999492429</v>
      </c>
      <c r="O26" s="21">
        <f t="shared" ca="1" si="4"/>
        <v>-6.9231872313772438E-2</v>
      </c>
      <c r="Q26" s="27">
        <f t="shared" si="5"/>
        <v>44788.957600000002</v>
      </c>
    </row>
    <row r="27" spans="1:21" ht="12.95" customHeight="1" x14ac:dyDescent="0.2">
      <c r="A27" s="36" t="s">
        <v>46</v>
      </c>
      <c r="B27" s="31" t="s">
        <v>47</v>
      </c>
      <c r="C27" s="32">
        <v>59833.494200000001</v>
      </c>
      <c r="D27" s="35">
        <v>3.5000000000000001E-3</v>
      </c>
      <c r="E27" s="21">
        <f t="shared" si="0"/>
        <v>96.863300000004529</v>
      </c>
      <c r="F27" s="21">
        <f t="shared" si="1"/>
        <v>97</v>
      </c>
      <c r="G27" s="21">
        <f t="shared" si="2"/>
        <v>-0.13669999999547144</v>
      </c>
      <c r="K27" s="21">
        <f t="shared" si="3"/>
        <v>-0.13669999999547144</v>
      </c>
      <c r="O27" s="21">
        <f t="shared" ca="1" si="4"/>
        <v>-7.1805427804555913E-2</v>
      </c>
      <c r="Q27" s="27">
        <f t="shared" si="5"/>
        <v>44814.994200000001</v>
      </c>
    </row>
    <row r="28" spans="1:21" ht="12.95" customHeight="1" x14ac:dyDescent="0.2">
      <c r="A28" s="36" t="s">
        <v>46</v>
      </c>
      <c r="B28" s="31" t="s">
        <v>47</v>
      </c>
      <c r="C28" s="32">
        <v>59870.296600000001</v>
      </c>
      <c r="D28" s="35">
        <v>3.5000000000000001E-3</v>
      </c>
      <c r="E28" s="21">
        <f t="shared" si="0"/>
        <v>133.66570000000502</v>
      </c>
      <c r="F28" s="21">
        <f t="shared" si="1"/>
        <v>133.5</v>
      </c>
      <c r="G28" s="21">
        <f t="shared" si="2"/>
        <v>0.1657000000050175</v>
      </c>
      <c r="K28" s="21">
        <f t="shared" si="3"/>
        <v>0.1657000000050175</v>
      </c>
      <c r="O28" s="21">
        <f t="shared" ca="1" si="4"/>
        <v>-7.5418303782001941E-2</v>
      </c>
      <c r="Q28" s="27">
        <f t="shared" si="5"/>
        <v>44851.796600000001</v>
      </c>
    </row>
    <row r="29" spans="1:21" ht="12.95" customHeight="1" x14ac:dyDescent="0.2">
      <c r="A29" s="36" t="s">
        <v>46</v>
      </c>
      <c r="B29" s="31" t="s">
        <v>47</v>
      </c>
      <c r="C29" s="32">
        <v>59870.468099999998</v>
      </c>
      <c r="D29" s="35">
        <v>3.5000000000000001E-3</v>
      </c>
      <c r="E29" s="21">
        <f t="shared" si="0"/>
        <v>133.83720000000176</v>
      </c>
      <c r="F29" s="21">
        <f t="shared" si="1"/>
        <v>134</v>
      </c>
      <c r="G29" s="21">
        <f t="shared" si="2"/>
        <v>-0.16279999999824213</v>
      </c>
      <c r="K29" s="21">
        <f t="shared" si="3"/>
        <v>-0.16279999999824213</v>
      </c>
      <c r="O29" s="21">
        <f t="shared" ca="1" si="4"/>
        <v>-7.5467795233747775E-2</v>
      </c>
      <c r="Q29" s="27">
        <f t="shared" si="5"/>
        <v>44851.968099999998</v>
      </c>
    </row>
    <row r="30" spans="1:21" ht="12.95" customHeight="1" x14ac:dyDescent="0.2">
      <c r="A30" s="45" t="s">
        <v>51</v>
      </c>
      <c r="B30" s="46" t="s">
        <v>47</v>
      </c>
      <c r="C30" s="45">
        <v>60151.515899999999</v>
      </c>
      <c r="D30" s="45">
        <v>3.5000000000000001E-3</v>
      </c>
      <c r="E30" s="21">
        <f t="shared" ref="E30:E31" si="6">+(C30-C$7)/C$8</f>
        <v>414.88500000000204</v>
      </c>
      <c r="F30" s="21">
        <f t="shared" ref="F30:F31" si="7">ROUND(2*E30,0)/2</f>
        <v>415</v>
      </c>
      <c r="G30" s="21">
        <f t="shared" ref="G30:G31" si="8">+C30-(C$7+F30*C$8)</f>
        <v>-0.11499999999796273</v>
      </c>
      <c r="K30" s="21">
        <f t="shared" ref="K30:K31" si="9">+G30</f>
        <v>-0.11499999999796273</v>
      </c>
      <c r="O30" s="21">
        <f t="shared" ref="O30:O31" ca="1" si="10">+C$11+C$12*$F30</f>
        <v>-0.1032819911149076</v>
      </c>
      <c r="Q30" s="27">
        <f t="shared" ref="Q30:Q31" si="11">+C30-15018.5</f>
        <v>45133.015899999999</v>
      </c>
    </row>
    <row r="31" spans="1:21" ht="12.95" customHeight="1" x14ac:dyDescent="0.2">
      <c r="A31" s="45" t="s">
        <v>51</v>
      </c>
      <c r="B31" s="46" t="s">
        <v>47</v>
      </c>
      <c r="C31" s="45">
        <v>60168.530400000003</v>
      </c>
      <c r="D31" s="45">
        <v>3.5000000000000001E-3</v>
      </c>
      <c r="E31" s="21">
        <f t="shared" si="6"/>
        <v>431.89950000000681</v>
      </c>
      <c r="F31" s="21">
        <f t="shared" si="7"/>
        <v>432</v>
      </c>
      <c r="G31" s="21">
        <f t="shared" si="8"/>
        <v>-0.1004999999931897</v>
      </c>
      <c r="K31" s="21">
        <f t="shared" si="9"/>
        <v>-0.1004999999931897</v>
      </c>
      <c r="O31" s="21">
        <f t="shared" ca="1" si="10"/>
        <v>-0.10496470047426602</v>
      </c>
      <c r="Q31" s="27">
        <f t="shared" si="11"/>
        <v>45150.030400000003</v>
      </c>
    </row>
    <row r="32" spans="1:21" ht="12.95" customHeight="1" x14ac:dyDescent="0.2">
      <c r="A32" s="23"/>
      <c r="B32" s="22"/>
      <c r="C32" s="34"/>
      <c r="D32" s="34"/>
      <c r="Q32" s="27"/>
    </row>
    <row r="33" spans="1:17" ht="12.95" customHeight="1" x14ac:dyDescent="0.2">
      <c r="A33" s="23"/>
      <c r="B33" s="22"/>
      <c r="C33" s="34"/>
      <c r="D33" s="34"/>
      <c r="Q33" s="27"/>
    </row>
    <row r="34" spans="1:17" ht="12.95" customHeight="1" x14ac:dyDescent="0.2">
      <c r="A34" s="23"/>
      <c r="B34" s="22"/>
      <c r="C34" s="34"/>
      <c r="D34" s="34"/>
    </row>
    <row r="35" spans="1:17" ht="12.95" customHeight="1" x14ac:dyDescent="0.2">
      <c r="A35" s="23"/>
      <c r="B35" s="22"/>
      <c r="C35" s="34"/>
      <c r="D35" s="34"/>
    </row>
    <row r="36" spans="1:17" ht="12.95" customHeight="1" x14ac:dyDescent="0.2">
      <c r="A36" s="23"/>
      <c r="B36" s="22"/>
      <c r="C36" s="34"/>
      <c r="D36" s="34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2024-08-21T03:42:17Z</dcterms:modified>
</cp:coreProperties>
</file>