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986B529-46FC-42CE-BBEA-BBD0854A3A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G15" i="2"/>
  <c r="C15" i="2"/>
  <c r="G14" i="2"/>
  <c r="C14" i="2"/>
  <c r="G13" i="2"/>
  <c r="C13" i="2"/>
  <c r="G12" i="2"/>
  <c r="C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3" i="1"/>
  <c r="Q24" i="1"/>
  <c r="Q25" i="1"/>
  <c r="Q26" i="1"/>
  <c r="C7" i="1"/>
  <c r="E22" i="1"/>
  <c r="F22" i="1"/>
  <c r="C8" i="1"/>
  <c r="Q21" i="1"/>
  <c r="F17" i="1"/>
  <c r="C17" i="1"/>
  <c r="E13" i="2"/>
  <c r="E14" i="2"/>
  <c r="E23" i="1"/>
  <c r="F23" i="1"/>
  <c r="E25" i="1"/>
  <c r="F25" i="1"/>
  <c r="G25" i="1"/>
  <c r="J25" i="1"/>
  <c r="G24" i="1"/>
  <c r="K24" i="1"/>
  <c r="E21" i="1"/>
  <c r="F21" i="1"/>
  <c r="G21" i="1"/>
  <c r="E24" i="1"/>
  <c r="F24" i="1"/>
  <c r="G22" i="1"/>
  <c r="I22" i="1"/>
  <c r="G23" i="1"/>
  <c r="J23" i="1"/>
  <c r="E26" i="1"/>
  <c r="F26" i="1"/>
  <c r="G26" i="1"/>
  <c r="J26" i="1"/>
  <c r="I21" i="1"/>
  <c r="E15" i="2"/>
  <c r="E12" i="2"/>
  <c r="C12" i="1"/>
  <c r="C11" i="1"/>
  <c r="O21" i="1" l="1"/>
  <c r="O23" i="1"/>
  <c r="O22" i="1"/>
  <c r="C15" i="1"/>
  <c r="O26" i="1"/>
  <c r="O24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<sst xmlns="http://schemas.openxmlformats.org/spreadsheetml/2006/main" count="108" uniqueCount="80">
  <si>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</si>
  <si>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</si>
  <si>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</si>
  <si>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</si>
  <si>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</si>
  <si>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</si>
  <si>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</si>
  <si>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</si>
  <si>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</si>
  <si>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</si>
  <si>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</si>
  <si>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</si>
  <si>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</si>
  <si>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</si>
  <si>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</si>
  <si>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</si>
  <si>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</si>
  <si>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</si>
  <si>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</si>
  <si>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</si>
  <si>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</si>
  <si>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</si>
  <si>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</si>
  <si>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</si>
  <si>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</si>
  <si>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</si>
  <si>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</si>
  <si>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</si>
  <si>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</si>
  <si>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</si>
  <si>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</si>
  <si>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</si>
  <si>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</si>
  <si>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</si>
  <si>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</si>
  <si>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</si>
  <si>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>V0853 Cyg / na</t>
  </si>
  <si>
    <t xml:space="preserve">EA/SD     </t>
  </si>
  <si>
    <t>IBVS 5761</t>
  </si>
  <si>
    <t>IBVS 5781</t>
  </si>
  <si>
    <t>IBVS 5837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</si>
  <si>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</si>
  <si>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</si>
  <si>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</si>
  <si>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</si>
  <si>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</si>
  <si>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</si>
  <si>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</si>
  <si>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</si>
  <si>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</si>
  <si>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</si>
  <si>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</si>
  <si>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2452504.457 </t>
  </si>
  <si>
    <t> 17.08.2002 22:58 </t>
  </si>
  <si>
    <t> 0.012 </t>
  </si>
  <si>
    <t>E </t>
  </si>
  <si>
    <t>?</t>
  </si>
  <si>
    <t> R.Diethelm </t>
  </si>
  <si>
    <t> BBS 128 </t>
  </si>
  <si>
    <t>2453920.4701 </t>
  </si>
  <si>
    <t> 03.07.2006 23:16 </t>
  </si>
  <si>
    <t> 0.0155 </t>
  </si>
  <si>
    <t>C </t>
  </si>
  <si>
    <t>-I</t>
  </si>
  <si>
    <t> P.Frank </t>
  </si>
  <si>
    <t>BAVM 183 </t>
  </si>
  <si>
    <t>2453932.4625 </t>
  </si>
  <si>
    <t> 15.07.2006 23:06 </t>
  </si>
  <si>
    <t>11290</t>
  </si>
  <si>
    <t> 0.0223 </t>
  </si>
  <si>
    <t> BBS 133 (=IBVS 5781) </t>
  </si>
  <si>
    <t>2453992.3841 </t>
  </si>
  <si>
    <t> 13.09.2006 21:13 </t>
  </si>
  <si>
    <t>11325</t>
  </si>
  <si>
    <t> 0.0161 </t>
  </si>
  <si>
    <t>2454295.4566 </t>
  </si>
  <si>
    <t> 13.07.2007 22:57 </t>
  </si>
  <si>
    <t>11502</t>
  </si>
  <si>
    <t> 0.0250 </t>
  </si>
  <si>
    <t>IBVS 5837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</si>
</sst>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V0853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BB-4709-98BF-95A5027A45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  <c:pt idx="1">
                  <c:v>-2.4496000041835941E-3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BB-4709-98BF-95A5027A45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7.4079999467357993E-4</c:v>
                </c:pt>
                <c:pt idx="4">
                  <c:v>1.2991999974474311E-3</c:v>
                </c:pt>
                <c:pt idx="5">
                  <c:v>1.0009599995100871E-2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BB-4709-98BF-95A5027A45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">
                  <c:v>7.5671999948099256E-3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BB-4709-98BF-95A5027A45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BB-4709-98BF-95A5027A45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BB-4709-98BF-95A5027A45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0</c:v>
                  </c:pt>
                  <c:pt idx="2">
                    <c:v>1E-3</c:v>
                  </c:pt>
                  <c:pt idx="3">
                    <c:v>5.0000000000000001E-4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BB-4709-98BF-95A5027A45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</c:v>
                </c:pt>
                <c:pt idx="2">
                  <c:v>829</c:v>
                </c:pt>
                <c:pt idx="3">
                  <c:v>836</c:v>
                </c:pt>
                <c:pt idx="4">
                  <c:v>871</c:v>
                </c:pt>
                <c:pt idx="5">
                  <c:v>1048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-1.6473313129678241E-3</c:v>
                </c:pt>
                <c:pt idx="1">
                  <c:v>-1.6322442031766055E-3</c:v>
                </c:pt>
                <c:pt idx="2">
                  <c:v>4.6062756954923338E-3</c:v>
                </c:pt>
                <c:pt idx="3">
                  <c:v>4.6590805797615993E-3</c:v>
                </c:pt>
                <c:pt idx="4">
                  <c:v>4.9231050011079268E-3</c:v>
                </c:pt>
                <c:pt idx="5">
                  <c:v>6.2583142176307841E-3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BB-4709-98BF-95A5027A4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206192"/>
        <c:axId val="1"/>
      </c:scatterChart>
      <c:valAx>
        <c:axId val="66220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206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F97AC8-646C-8DD7-2F57-EC36DF801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37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22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35</v>
      </c>
      <c r="C4" s="8">
        <v>52501.035000000003</v>
      </c>
      <c r="D4" s="9">
        <v>1.7122248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52501.035000000003</v>
      </c>
    </row>
    <row r="8" spans="1:6" x14ac:dyDescent="0.2">
      <c r="A8" t="s">
        <v>2</v>
      </c>
      <c r="C8">
        <f>D4</f>
        <v>1.7122248</v>
      </c>
      <c r="D8" s="29"/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INTERCEPT(INDIRECT($D$9):G975,INDIRECT($C$9):F975)</f>
        <v>-1.6473313129678241E-3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SLOPE(INDIRECT($D$9):G975,INDIRECT($C$9):F975)</f>
        <v>7.5435548956093585E-6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(C7+C11)+(C8+C12)*INT(MAX(F21:F3516))</f>
        <v>54295.452848714216</v>
      </c>
      <c r="E15" s="3"/>
      <c r="F15" s="12"/>
    </row>
    <row r="16" spans="1:6" x14ac:dyDescent="0.2">
      <c r="A16" s="18" t="s">
        <v>3</v>
      </c>
      <c r="B16" s="12"/>
      <c r="C16" s="19">
        <f ca="1">+C8+C12</f>
        <v>1.7122323435548956</v>
      </c>
      <c r="E16" s="12"/>
      <c r="F16" s="12"/>
    </row>
    <row r="17" spans="1:17" ht="13.5" thickBot="1" x14ac:dyDescent="0.25">
      <c r="A17" s="16" t="s">
        <v>26</v>
      </c>
      <c r="B17" s="12"/>
      <c r="C17" s="12">
        <f>COUNT(C21:C2174)</f>
        <v>6</v>
      </c>
      <c r="E17" s="16" t="s">
        <v>29</v>
      </c>
      <c r="F17" s="17">
        <f ca="1">TODAY()+15018.5-B5/24</f>
        <v>60342.5</v>
      </c>
    </row>
    <row r="18" spans="1:17" ht="14.25" thickTop="1" thickBot="1" x14ac:dyDescent="0.25">
      <c r="A18" s="18" t="s">
        <v>4</v>
      </c>
      <c r="B18" s="12"/>
      <c r="C18" s="21">
        <f ca="1">+C15</f>
        <v>54295.452848714216</v>
      </c>
      <c r="D18" s="22">
        <f ca="1">+C16</f>
        <v>1.7122323435548956</v>
      </c>
      <c r="E18" s="16" t="s">
        <v>30</v>
      </c>
      <c r="F18" s="17">
        <f ca="1">ROUND(2*(F17-C15)/C16,0)/2+1</f>
        <v>3532.5</v>
      </c>
    </row>
    <row r="19" spans="1:17" ht="13.5" thickTop="1" x14ac:dyDescent="0.2">
      <c r="E19" s="16" t="s">
        <v>31</v>
      </c>
      <c r="F19" s="20">
        <f ca="1">+C15+C16*F18-15018.5-C5/24</f>
        <v>45325.809435655225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1" t="s">
        <v>34</v>
      </c>
      <c r="B21" s="30" t="s">
        <v>33</v>
      </c>
      <c r="C21" s="31">
        <v>52501.035000000003</v>
      </c>
      <c r="D21" s="28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-1.6473313129678241E-3</v>
      </c>
      <c r="Q21" s="2">
        <f t="shared" ref="Q21:Q26" si="4">+C21-15018.5</f>
        <v>37482.535000000003</v>
      </c>
    </row>
    <row r="22" spans="1:17" x14ac:dyDescent="0.2">
      <c r="A22" s="47" t="s">
        <v>58</v>
      </c>
      <c r="B22" s="49" t="s">
        <v>33</v>
      </c>
      <c r="C22" s="48">
        <v>52504.457000000002</v>
      </c>
      <c r="D22" s="48" t="s">
        <v>51</v>
      </c>
      <c r="E22">
        <f t="shared" si="0"/>
        <v>1.99856934673453</v>
      </c>
      <c r="F22">
        <f t="shared" si="1"/>
        <v>2</v>
      </c>
      <c r="G22">
        <f t="shared" si="2"/>
        <v>-2.4496000041835941E-3</v>
      </c>
      <c r="I22">
        <f>+G22</f>
        <v>-2.4496000041835941E-3</v>
      </c>
      <c r="O22">
        <f t="shared" ca="1" si="3"/>
        <v>-1.6322442031766055E-3</v>
      </c>
      <c r="Q22" s="2">
        <f t="shared" si="4"/>
        <v>37485.957000000002</v>
      </c>
    </row>
    <row r="23" spans="1:17" x14ac:dyDescent="0.2">
      <c r="A23" s="50" t="s">
        <v>38</v>
      </c>
      <c r="B23" s="32" t="s">
        <v>33</v>
      </c>
      <c r="C23" s="50">
        <v>53920.470099999999</v>
      </c>
      <c r="D23" s="50">
        <v>1E-3</v>
      </c>
      <c r="E23">
        <f t="shared" si="0"/>
        <v>829.00043265346653</v>
      </c>
      <c r="F23">
        <f t="shared" si="1"/>
        <v>829</v>
      </c>
      <c r="G23">
        <f t="shared" si="2"/>
        <v>7.4079999467357993E-4</v>
      </c>
      <c r="J23">
        <f>+G23</f>
        <v>7.4079999467357993E-4</v>
      </c>
      <c r="O23">
        <f t="shared" ca="1" si="3"/>
        <v>4.6062756954923338E-3</v>
      </c>
      <c r="Q23" s="2">
        <f t="shared" si="4"/>
        <v>38901.970099999999</v>
      </c>
    </row>
    <row r="24" spans="1:17" x14ac:dyDescent="0.2">
      <c r="A24" s="51" t="s">
        <v>39</v>
      </c>
      <c r="B24" s="33" t="s">
        <v>33</v>
      </c>
      <c r="C24" s="50">
        <v>53932.462500000001</v>
      </c>
      <c r="D24" s="50">
        <v>5.0000000000000001E-4</v>
      </c>
      <c r="E24">
        <f t="shared" si="0"/>
        <v>836.00441951313746</v>
      </c>
      <c r="F24">
        <f t="shared" si="1"/>
        <v>836</v>
      </c>
      <c r="G24">
        <f t="shared" si="2"/>
        <v>7.5671999948099256E-3</v>
      </c>
      <c r="K24">
        <f>+G24</f>
        <v>7.5671999948099256E-3</v>
      </c>
      <c r="O24">
        <f t="shared" ca="1" si="3"/>
        <v>4.6590805797615993E-3</v>
      </c>
      <c r="Q24" s="2">
        <f t="shared" si="4"/>
        <v>38913.962500000001</v>
      </c>
    </row>
    <row r="25" spans="1:17" x14ac:dyDescent="0.2">
      <c r="A25" s="50" t="s">
        <v>38</v>
      </c>
      <c r="B25" s="32" t="s">
        <v>33</v>
      </c>
      <c r="C25" s="50">
        <v>53992.384100000003</v>
      </c>
      <c r="D25" s="50">
        <v>3.5000000000000001E-3</v>
      </c>
      <c r="E25">
        <f t="shared" si="0"/>
        <v>871.00075877887036</v>
      </c>
      <c r="F25">
        <f t="shared" si="1"/>
        <v>871</v>
      </c>
      <c r="G25">
        <f t="shared" si="2"/>
        <v>1.2991999974474311E-3</v>
      </c>
      <c r="J25">
        <f>+G25</f>
        <v>1.2991999974474311E-3</v>
      </c>
      <c r="O25">
        <f t="shared" ca="1" si="3"/>
        <v>4.9231050011079268E-3</v>
      </c>
      <c r="Q25" s="2">
        <f t="shared" si="4"/>
        <v>38973.884100000003</v>
      </c>
    </row>
    <row r="26" spans="1:17" x14ac:dyDescent="0.2">
      <c r="A26" s="52" t="s">
        <v>40</v>
      </c>
      <c r="B26" s="33" t="s">
        <v>33</v>
      </c>
      <c r="C26" s="50">
        <v>54295.456599999998</v>
      </c>
      <c r="D26" s="50"/>
      <c r="E26">
        <f t="shared" si="0"/>
        <v>1048.0058459613447</v>
      </c>
      <c r="F26">
        <f t="shared" si="1"/>
        <v>1048</v>
      </c>
      <c r="G26">
        <f t="shared" si="2"/>
        <v>1.0009599995100871E-2</v>
      </c>
      <c r="J26">
        <f>+G26</f>
        <v>1.0009599995100871E-2</v>
      </c>
      <c r="O26">
        <f t="shared" ca="1" si="3"/>
        <v>6.2583142176307841E-3</v>
      </c>
      <c r="Q26" s="2">
        <f t="shared" si="4"/>
        <v>39276.956599999998</v>
      </c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6"/>
  <sheetViews>
    <sheetView workbookViewId="0">
      <selection activeCell="A11" sqref="A11:D1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41</v>
      </c>
      <c r="I1" s="35" t="s">
        <v>42</v>
      </c>
      <c r="J1" s="36" t="s">
        <v>43</v>
      </c>
    </row>
    <row r="2" spans="1:16" x14ac:dyDescent="0.2">
      <c r="I2" s="37" t="s">
        <v>44</v>
      </c>
      <c r="J2" s="38" t="s">
        <v>45</v>
      </c>
    </row>
    <row r="3" spans="1:16" x14ac:dyDescent="0.2">
      <c r="A3" s="39" t="s">
        <v>46</v>
      </c>
      <c r="I3" s="37" t="s">
        <v>47</v>
      </c>
      <c r="J3" s="38" t="s">
        <v>48</v>
      </c>
    </row>
    <row r="4" spans="1:16" x14ac:dyDescent="0.2">
      <c r="I4" s="37" t="s">
        <v>49</v>
      </c>
      <c r="J4" s="38" t="s">
        <v>48</v>
      </c>
    </row>
    <row r="5" spans="1:16" ht="13.5" thickBot="1" x14ac:dyDescent="0.25">
      <c r="I5" s="40" t="s">
        <v>50</v>
      </c>
      <c r="J5" s="41" t="s">
        <v>51</v>
      </c>
    </row>
    <row r="10" spans="1:16" ht="13.5" thickBot="1" x14ac:dyDescent="0.25"/>
    <row r="11" spans="1:16" ht="12.75" customHeight="1" thickBot="1" x14ac:dyDescent="0.25">
      <c r="A11" s="10" t="str">
        <f>P11</f>
        <v> BBS 128 </v>
      </c>
      <c r="B11" s="3" t="str">
        <f>IF(H11=INT(H11),"I","II")</f>
        <v>I</v>
      </c>
      <c r="C11" s="10">
        <f>1*G11</f>
        <v>52504.457000000002</v>
      </c>
      <c r="D11" s="12" t="str">
        <f>VLOOKUP(F11,I$1:J$5,2,FALSE)</f>
        <v>vis</v>
      </c>
      <c r="E11" s="42">
        <f>VLOOKUP(C11,Active!C$21:E$973,3,FALSE)</f>
        <v>1.99856934673453</v>
      </c>
      <c r="F11" s="3" t="s">
        <v>50</v>
      </c>
      <c r="G11" s="12" t="str">
        <f>MID(I11,3,LEN(I11)-3)</f>
        <v>52504.457</v>
      </c>
      <c r="H11" s="10">
        <f>1*K11</f>
        <v>10456</v>
      </c>
      <c r="I11" s="43" t="s">
        <v>52</v>
      </c>
      <c r="J11" s="44" t="s">
        <v>53</v>
      </c>
      <c r="K11" s="43">
        <v>10456</v>
      </c>
      <c r="L11" s="43" t="s">
        <v>54</v>
      </c>
      <c r="M11" s="44" t="s">
        <v>55</v>
      </c>
      <c r="N11" s="44" t="s">
        <v>56</v>
      </c>
      <c r="O11" s="45" t="s">
        <v>57</v>
      </c>
      <c r="P11" s="45" t="s">
        <v>58</v>
      </c>
    </row>
    <row r="12" spans="1:16" ht="12.75" customHeight="1" thickBot="1" x14ac:dyDescent="0.25">
      <c r="A12" s="10" t="str">
        <f>P12</f>
        <v>BAVM 183 </v>
      </c>
      <c r="B12" s="3" t="str">
        <f>IF(H12=INT(H12),"I","II")</f>
        <v>I</v>
      </c>
      <c r="C12" s="10">
        <f>1*G12</f>
        <v>53920.470099999999</v>
      </c>
      <c r="D12" s="12" t="str">
        <f>VLOOKUP(F12,I$1:J$5,2,FALSE)</f>
        <v>vis</v>
      </c>
      <c r="E12" s="42">
        <f>VLOOKUP(C12,Active!C$21:E$973,3,FALSE)</f>
        <v>829.00043265346653</v>
      </c>
      <c r="F12" s="3" t="s">
        <v>50</v>
      </c>
      <c r="G12" s="12" t="str">
        <f>MID(I12,3,LEN(I12)-3)</f>
        <v>53920.4701</v>
      </c>
      <c r="H12" s="10">
        <f>1*K12</f>
        <v>11283</v>
      </c>
      <c r="I12" s="43" t="s">
        <v>59</v>
      </c>
      <c r="J12" s="44" t="s">
        <v>60</v>
      </c>
      <c r="K12" s="43">
        <v>11283</v>
      </c>
      <c r="L12" s="43" t="s">
        <v>61</v>
      </c>
      <c r="M12" s="44" t="s">
        <v>62</v>
      </c>
      <c r="N12" s="44" t="s">
        <v>63</v>
      </c>
      <c r="O12" s="45" t="s">
        <v>64</v>
      </c>
      <c r="P12" s="46" t="s">
        <v>65</v>
      </c>
    </row>
    <row r="13" spans="1:16" ht="12.75" customHeight="1" thickBot="1" x14ac:dyDescent="0.25">
      <c r="A13" s="10" t="str">
        <f>P13</f>
        <v> BBS 133 (=IBVS 5781) </v>
      </c>
      <c r="B13" s="3" t="str">
        <f>IF(H13=INT(H13),"I","II")</f>
        <v>I</v>
      </c>
      <c r="C13" s="10">
        <f>1*G13</f>
        <v>53932.462500000001</v>
      </c>
      <c r="D13" s="12" t="str">
        <f>VLOOKUP(F13,I$1:J$5,2,FALSE)</f>
        <v>vis</v>
      </c>
      <c r="E13" s="42">
        <f>VLOOKUP(C13,Active!C$21:E$973,3,FALSE)</f>
        <v>836.00441951313746</v>
      </c>
      <c r="F13" s="3" t="s">
        <v>50</v>
      </c>
      <c r="G13" s="12" t="str">
        <f>MID(I13,3,LEN(I13)-3)</f>
        <v>53932.4625</v>
      </c>
      <c r="H13" s="10">
        <f>1*K13</f>
        <v>11290</v>
      </c>
      <c r="I13" s="43" t="s">
        <v>66</v>
      </c>
      <c r="J13" s="44" t="s">
        <v>67</v>
      </c>
      <c r="K13" s="43" t="s">
        <v>68</v>
      </c>
      <c r="L13" s="43" t="s">
        <v>69</v>
      </c>
      <c r="M13" s="44" t="s">
        <v>62</v>
      </c>
      <c r="N13" s="44" t="s">
        <v>50</v>
      </c>
      <c r="O13" s="45" t="s">
        <v>57</v>
      </c>
      <c r="P13" s="45" t="s">
        <v>70</v>
      </c>
    </row>
    <row r="14" spans="1:16" ht="12.75" customHeight="1" thickBot="1" x14ac:dyDescent="0.25">
      <c r="A14" s="10" t="str">
        <f>P14</f>
        <v>BAVM 183 </v>
      </c>
      <c r="B14" s="3" t="str">
        <f>IF(H14=INT(H14),"I","II")</f>
        <v>I</v>
      </c>
      <c r="C14" s="10">
        <f>1*G14</f>
        <v>53992.384100000003</v>
      </c>
      <c r="D14" s="12" t="str">
        <f>VLOOKUP(F14,I$1:J$5,2,FALSE)</f>
        <v>vis</v>
      </c>
      <c r="E14" s="42">
        <f>VLOOKUP(C14,Active!C$21:E$973,3,FALSE)</f>
        <v>871.00075877887036</v>
      </c>
      <c r="F14" s="3" t="s">
        <v>50</v>
      </c>
      <c r="G14" s="12" t="str">
        <f>MID(I14,3,LEN(I14)-3)</f>
        <v>53992.3841</v>
      </c>
      <c r="H14" s="10">
        <f>1*K14</f>
        <v>11325</v>
      </c>
      <c r="I14" s="43" t="s">
        <v>71</v>
      </c>
      <c r="J14" s="44" t="s">
        <v>72</v>
      </c>
      <c r="K14" s="43" t="s">
        <v>73</v>
      </c>
      <c r="L14" s="43" t="s">
        <v>74</v>
      </c>
      <c r="M14" s="44" t="s">
        <v>62</v>
      </c>
      <c r="N14" s="44" t="s">
        <v>63</v>
      </c>
      <c r="O14" s="45" t="s">
        <v>64</v>
      </c>
      <c r="P14" s="46" t="s">
        <v>65</v>
      </c>
    </row>
    <row r="15" spans="1:16" ht="12.75" customHeight="1" thickBot="1" x14ac:dyDescent="0.25">
      <c r="A15" s="10" t="str">
        <f>P15</f>
        <v>IBVS 5837 </v>
      </c>
      <c r="B15" s="3" t="str">
        <f>IF(H15=INT(H15),"I","II")</f>
        <v>I</v>
      </c>
      <c r="C15" s="10">
        <f>1*G15</f>
        <v>54295.456599999998</v>
      </c>
      <c r="D15" s="12" t="str">
        <f>VLOOKUP(F15,I$1:J$5,2,FALSE)</f>
        <v>vis</v>
      </c>
      <c r="E15" s="42">
        <f>VLOOKUP(C15,Active!C$21:E$973,3,FALSE)</f>
        <v>1048.0058459613447</v>
      </c>
      <c r="F15" s="3" t="s">
        <v>50</v>
      </c>
      <c r="G15" s="12" t="str">
        <f>MID(I15,3,LEN(I15)-3)</f>
        <v>54295.4566</v>
      </c>
      <c r="H15" s="10">
        <f>1*K15</f>
        <v>11502</v>
      </c>
      <c r="I15" s="43" t="s">
        <v>75</v>
      </c>
      <c r="J15" s="44" t="s">
        <v>76</v>
      </c>
      <c r="K15" s="43" t="s">
        <v>77</v>
      </c>
      <c r="L15" s="43" t="s">
        <v>78</v>
      </c>
      <c r="M15" s="44" t="s">
        <v>62</v>
      </c>
      <c r="N15" s="44" t="s">
        <v>50</v>
      </c>
      <c r="O15" s="45" t="s">
        <v>57</v>
      </c>
      <c r="P15" s="46" t="s">
        <v>79</v>
      </c>
    </row>
    <row r="16" spans="1:16" x14ac:dyDescent="0.2">
      <c r="B16" s="3"/>
      <c r="E16" s="42"/>
      <c r="F16" s="3"/>
    </row>
    <row r="17" spans="2:6" x14ac:dyDescent="0.2">
      <c r="B17" s="3"/>
      <c r="E17" s="42"/>
      <c r="F17" s="3"/>
    </row>
    <row r="18" spans="2:6" x14ac:dyDescent="0.2">
      <c r="B18" s="3"/>
      <c r="E18" s="42"/>
      <c r="F18" s="3"/>
    </row>
    <row r="19" spans="2:6" x14ac:dyDescent="0.2">
      <c r="B19" s="3"/>
      <c r="E19" s="42"/>
      <c r="F19" s="3"/>
    </row>
    <row r="20" spans="2:6" x14ac:dyDescent="0.2">
      <c r="B20" s="3"/>
      <c r="E20" s="42"/>
      <c r="F20" s="3"/>
    </row>
    <row r="21" spans="2:6" x14ac:dyDescent="0.2">
      <c r="B21" s="3"/>
      <c r="E21" s="42"/>
      <c r="F21" s="3"/>
    </row>
    <row r="22" spans="2:6" x14ac:dyDescent="0.2">
      <c r="B22" s="3"/>
      <c r="E22" s="42"/>
      <c r="F22" s="3"/>
    </row>
    <row r="23" spans="2:6" x14ac:dyDescent="0.2">
      <c r="B23" s="3"/>
      <c r="E23" s="42"/>
      <c r="F23" s="3"/>
    </row>
    <row r="24" spans="2:6" x14ac:dyDescent="0.2">
      <c r="B24" s="3"/>
      <c r="E24" s="42"/>
      <c r="F24" s="3"/>
    </row>
    <row r="25" spans="2:6" x14ac:dyDescent="0.2">
      <c r="B25" s="3"/>
      <c r="E25" s="42"/>
      <c r="F25" s="3"/>
    </row>
    <row r="26" spans="2:6" x14ac:dyDescent="0.2">
      <c r="B26" s="3"/>
      <c r="E26" s="42"/>
      <c r="F26" s="3"/>
    </row>
    <row r="27" spans="2:6" x14ac:dyDescent="0.2">
      <c r="B27" s="3"/>
      <c r="E27" s="42"/>
      <c r="F27" s="3"/>
    </row>
    <row r="28" spans="2:6" x14ac:dyDescent="0.2">
      <c r="B28" s="3"/>
      <c r="E28" s="42"/>
      <c r="F28" s="3"/>
    </row>
    <row r="29" spans="2:6" x14ac:dyDescent="0.2">
      <c r="B29" s="3"/>
      <c r="E29" s="42"/>
      <c r="F29" s="3"/>
    </row>
    <row r="30" spans="2:6" x14ac:dyDescent="0.2">
      <c r="B30" s="3"/>
      <c r="E30" s="42"/>
      <c r="F30" s="3"/>
    </row>
    <row r="31" spans="2:6" x14ac:dyDescent="0.2">
      <c r="B31" s="3"/>
      <c r="E31" s="42"/>
      <c r="F31" s="3"/>
    </row>
    <row r="32" spans="2:6" x14ac:dyDescent="0.2">
      <c r="B32" s="3"/>
      <c r="E32" s="42"/>
      <c r="F32" s="3"/>
    </row>
    <row r="33" spans="2:6" x14ac:dyDescent="0.2">
      <c r="B33" s="3"/>
      <c r="E33" s="42"/>
      <c r="F33" s="3"/>
    </row>
    <row r="34" spans="2:6" x14ac:dyDescent="0.2">
      <c r="B34" s="3"/>
      <c r="E34" s="42"/>
      <c r="F34" s="3"/>
    </row>
    <row r="35" spans="2:6" x14ac:dyDescent="0.2">
      <c r="B35" s="3"/>
      <c r="E35" s="42"/>
      <c r="F35" s="3"/>
    </row>
    <row r="36" spans="2:6" x14ac:dyDescent="0.2">
      <c r="B36" s="3"/>
      <c r="E36" s="42"/>
      <c r="F36" s="3"/>
    </row>
    <row r="37" spans="2:6" x14ac:dyDescent="0.2">
      <c r="B37" s="3"/>
      <c r="E37" s="42"/>
      <c r="F37" s="3"/>
    </row>
    <row r="38" spans="2:6" x14ac:dyDescent="0.2">
      <c r="B38" s="3"/>
      <c r="E38" s="42"/>
      <c r="F38" s="3"/>
    </row>
    <row r="39" spans="2:6" x14ac:dyDescent="0.2">
      <c r="B39" s="3"/>
      <c r="E39" s="42"/>
      <c r="F39" s="3"/>
    </row>
    <row r="40" spans="2:6" x14ac:dyDescent="0.2">
      <c r="B40" s="3"/>
      <c r="E40" s="42"/>
      <c r="F40" s="3"/>
    </row>
    <row r="41" spans="2:6" x14ac:dyDescent="0.2">
      <c r="B41" s="3"/>
      <c r="E41" s="42"/>
      <c r="F41" s="3"/>
    </row>
    <row r="42" spans="2:6" x14ac:dyDescent="0.2">
      <c r="B42" s="3"/>
      <c r="E42" s="42"/>
      <c r="F42" s="3"/>
    </row>
    <row r="43" spans="2:6" x14ac:dyDescent="0.2">
      <c r="B43" s="3"/>
      <c r="E43" s="42"/>
      <c r="F43" s="3"/>
    </row>
    <row r="44" spans="2:6" x14ac:dyDescent="0.2">
      <c r="B44" s="3"/>
      <c r="E44" s="42"/>
      <c r="F44" s="3"/>
    </row>
    <row r="45" spans="2:6" x14ac:dyDescent="0.2">
      <c r="B45" s="3"/>
      <c r="E45" s="42"/>
      <c r="F45" s="3"/>
    </row>
    <row r="46" spans="2:6" x14ac:dyDescent="0.2">
      <c r="B46" s="3"/>
      <c r="E46" s="42"/>
      <c r="F46" s="3"/>
    </row>
    <row r="47" spans="2:6" x14ac:dyDescent="0.2">
      <c r="B47" s="3"/>
      <c r="E47" s="42"/>
      <c r="F47" s="3"/>
    </row>
    <row r="48" spans="2:6" x14ac:dyDescent="0.2">
      <c r="B48" s="3"/>
      <c r="E48" s="42"/>
      <c r="F48" s="3"/>
    </row>
    <row r="49" spans="2:6" x14ac:dyDescent="0.2">
      <c r="B49" s="3"/>
      <c r="E49" s="42"/>
      <c r="F49" s="3"/>
    </row>
    <row r="50" spans="2:6" x14ac:dyDescent="0.2">
      <c r="B50" s="3"/>
      <c r="E50" s="42"/>
      <c r="F50" s="3"/>
    </row>
    <row r="51" spans="2:6" x14ac:dyDescent="0.2">
      <c r="B51" s="3"/>
      <c r="E51" s="42"/>
      <c r="F51" s="3"/>
    </row>
    <row r="52" spans="2:6" x14ac:dyDescent="0.2">
      <c r="B52" s="3"/>
      <c r="E52" s="42"/>
      <c r="F52" s="3"/>
    </row>
    <row r="53" spans="2:6" x14ac:dyDescent="0.2">
      <c r="B53" s="3"/>
      <c r="E53" s="42"/>
      <c r="F53" s="3"/>
    </row>
    <row r="54" spans="2:6" x14ac:dyDescent="0.2">
      <c r="B54" s="3"/>
      <c r="E54" s="42"/>
      <c r="F54" s="3"/>
    </row>
    <row r="55" spans="2:6" x14ac:dyDescent="0.2">
      <c r="B55" s="3"/>
      <c r="E55" s="42"/>
      <c r="F55" s="3"/>
    </row>
    <row r="56" spans="2:6" x14ac:dyDescent="0.2">
      <c r="B56" s="3"/>
      <c r="E56" s="42"/>
      <c r="F56" s="3"/>
    </row>
    <row r="57" spans="2:6" x14ac:dyDescent="0.2">
      <c r="B57" s="3"/>
      <c r="E57" s="42"/>
      <c r="F57" s="3"/>
    </row>
    <row r="58" spans="2:6" x14ac:dyDescent="0.2">
      <c r="B58" s="3"/>
      <c r="E58" s="42"/>
      <c r="F58" s="3"/>
    </row>
    <row r="59" spans="2:6" x14ac:dyDescent="0.2">
      <c r="B59" s="3"/>
      <c r="E59" s="42"/>
      <c r="F59" s="3"/>
    </row>
    <row r="60" spans="2:6" x14ac:dyDescent="0.2">
      <c r="B60" s="3"/>
      <c r="E60" s="42"/>
      <c r="F60" s="3"/>
    </row>
    <row r="61" spans="2:6" x14ac:dyDescent="0.2">
      <c r="B61" s="3"/>
      <c r="E61" s="42"/>
      <c r="F61" s="3"/>
    </row>
    <row r="62" spans="2:6" x14ac:dyDescent="0.2">
      <c r="B62" s="3"/>
      <c r="E62" s="42"/>
      <c r="F62" s="3"/>
    </row>
    <row r="63" spans="2:6" x14ac:dyDescent="0.2">
      <c r="B63" s="3"/>
      <c r="E63" s="42"/>
      <c r="F63" s="3"/>
    </row>
    <row r="64" spans="2:6" x14ac:dyDescent="0.2">
      <c r="B64" s="3"/>
      <c r="E64" s="42"/>
      <c r="F64" s="3"/>
    </row>
    <row r="65" spans="2:6" x14ac:dyDescent="0.2">
      <c r="B65" s="3"/>
      <c r="E65" s="42"/>
      <c r="F65" s="3"/>
    </row>
    <row r="66" spans="2:6" x14ac:dyDescent="0.2">
      <c r="B66" s="3"/>
      <c r="E66" s="42"/>
      <c r="F66" s="3"/>
    </row>
    <row r="67" spans="2:6" x14ac:dyDescent="0.2">
      <c r="B67" s="3"/>
      <c r="E67" s="42"/>
      <c r="F67" s="3"/>
    </row>
    <row r="68" spans="2:6" x14ac:dyDescent="0.2">
      <c r="B68" s="3"/>
      <c r="E68" s="42"/>
      <c r="F68" s="3"/>
    </row>
    <row r="69" spans="2:6" x14ac:dyDescent="0.2">
      <c r="B69" s="3"/>
      <c r="E69" s="42"/>
      <c r="F69" s="3"/>
    </row>
    <row r="70" spans="2:6" x14ac:dyDescent="0.2">
      <c r="B70" s="3"/>
      <c r="E70" s="42"/>
      <c r="F70" s="3"/>
    </row>
    <row r="71" spans="2:6" x14ac:dyDescent="0.2">
      <c r="B71" s="3"/>
      <c r="E71" s="42"/>
      <c r="F71" s="3"/>
    </row>
    <row r="72" spans="2:6" x14ac:dyDescent="0.2">
      <c r="B72" s="3"/>
      <c r="E72" s="42"/>
      <c r="F72" s="3"/>
    </row>
    <row r="73" spans="2:6" x14ac:dyDescent="0.2">
      <c r="B73" s="3"/>
      <c r="E73" s="42"/>
      <c r="F73" s="3"/>
    </row>
    <row r="74" spans="2:6" x14ac:dyDescent="0.2">
      <c r="B74" s="3"/>
      <c r="E74" s="42"/>
      <c r="F74" s="3"/>
    </row>
    <row r="75" spans="2:6" x14ac:dyDescent="0.2">
      <c r="B75" s="3"/>
      <c r="E75" s="42"/>
      <c r="F75" s="3"/>
    </row>
    <row r="76" spans="2:6" x14ac:dyDescent="0.2">
      <c r="B76" s="3"/>
      <c r="E76" s="42"/>
      <c r="F76" s="3"/>
    </row>
    <row r="77" spans="2:6" x14ac:dyDescent="0.2">
      <c r="B77" s="3"/>
      <c r="E77" s="42"/>
      <c r="F77" s="3"/>
    </row>
    <row r="78" spans="2:6" x14ac:dyDescent="0.2">
      <c r="B78" s="3"/>
      <c r="E78" s="42"/>
      <c r="F78" s="3"/>
    </row>
    <row r="79" spans="2:6" x14ac:dyDescent="0.2">
      <c r="B79" s="3"/>
      <c r="E79" s="42"/>
      <c r="F79" s="3"/>
    </row>
    <row r="80" spans="2:6" x14ac:dyDescent="0.2">
      <c r="B80" s="3"/>
      <c r="E80" s="42"/>
      <c r="F80" s="3"/>
    </row>
    <row r="81" spans="2:6" x14ac:dyDescent="0.2">
      <c r="B81" s="3"/>
      <c r="E81" s="42"/>
      <c r="F81" s="3"/>
    </row>
    <row r="82" spans="2:6" x14ac:dyDescent="0.2">
      <c r="B82" s="3"/>
      <c r="E82" s="42"/>
      <c r="F82" s="3"/>
    </row>
    <row r="83" spans="2:6" x14ac:dyDescent="0.2">
      <c r="B83" s="3"/>
      <c r="E83" s="42"/>
      <c r="F83" s="3"/>
    </row>
    <row r="84" spans="2:6" x14ac:dyDescent="0.2">
      <c r="B84" s="3"/>
      <c r="E84" s="42"/>
      <c r="F84" s="3"/>
    </row>
    <row r="85" spans="2:6" x14ac:dyDescent="0.2">
      <c r="B85" s="3"/>
      <c r="E85" s="42"/>
      <c r="F85" s="3"/>
    </row>
    <row r="86" spans="2:6" x14ac:dyDescent="0.2">
      <c r="B86" s="3"/>
      <c r="E86" s="42"/>
      <c r="F86" s="3"/>
    </row>
    <row r="87" spans="2:6" x14ac:dyDescent="0.2">
      <c r="B87" s="3"/>
      <c r="E87" s="42"/>
      <c r="F87" s="3"/>
    </row>
    <row r="88" spans="2:6" x14ac:dyDescent="0.2">
      <c r="B88" s="3"/>
      <c r="E88" s="42"/>
      <c r="F88" s="3"/>
    </row>
    <row r="89" spans="2:6" x14ac:dyDescent="0.2">
      <c r="B89" s="3"/>
      <c r="E89" s="42"/>
      <c r="F89" s="3"/>
    </row>
    <row r="90" spans="2:6" x14ac:dyDescent="0.2">
      <c r="B90" s="3"/>
      <c r="E90" s="42"/>
      <c r="F90" s="3"/>
    </row>
    <row r="91" spans="2:6" x14ac:dyDescent="0.2">
      <c r="B91" s="3"/>
      <c r="E91" s="42"/>
      <c r="F91" s="3"/>
    </row>
    <row r="92" spans="2:6" x14ac:dyDescent="0.2">
      <c r="B92" s="3"/>
      <c r="E92" s="42"/>
      <c r="F92" s="3"/>
    </row>
    <row r="93" spans="2:6" x14ac:dyDescent="0.2">
      <c r="B93" s="3"/>
      <c r="E93" s="42"/>
      <c r="F93" s="3"/>
    </row>
    <row r="94" spans="2:6" x14ac:dyDescent="0.2">
      <c r="B94" s="3"/>
      <c r="E94" s="42"/>
      <c r="F94" s="3"/>
    </row>
    <row r="95" spans="2:6" x14ac:dyDescent="0.2">
      <c r="B95" s="3"/>
      <c r="E95" s="42"/>
      <c r="F95" s="3"/>
    </row>
    <row r="96" spans="2:6" x14ac:dyDescent="0.2">
      <c r="B96" s="3"/>
      <c r="E96" s="42"/>
      <c r="F96" s="3"/>
    </row>
    <row r="97" spans="2:6" x14ac:dyDescent="0.2">
      <c r="B97" s="3"/>
      <c r="E97" s="42"/>
      <c r="F97" s="3"/>
    </row>
    <row r="98" spans="2:6" x14ac:dyDescent="0.2">
      <c r="B98" s="3"/>
      <c r="E98" s="42"/>
      <c r="F98" s="3"/>
    </row>
    <row r="99" spans="2:6" x14ac:dyDescent="0.2">
      <c r="B99" s="3"/>
      <c r="E99" s="42"/>
      <c r="F99" s="3"/>
    </row>
    <row r="100" spans="2:6" x14ac:dyDescent="0.2">
      <c r="B100" s="3"/>
      <c r="E100" s="42"/>
      <c r="F100" s="3"/>
    </row>
    <row r="101" spans="2:6" x14ac:dyDescent="0.2">
      <c r="B101" s="3"/>
      <c r="E101" s="42"/>
      <c r="F101" s="3"/>
    </row>
    <row r="102" spans="2:6" x14ac:dyDescent="0.2">
      <c r="B102" s="3"/>
      <c r="E102" s="42"/>
      <c r="F102" s="3"/>
    </row>
    <row r="103" spans="2:6" x14ac:dyDescent="0.2">
      <c r="B103" s="3"/>
      <c r="E103" s="42"/>
      <c r="F103" s="3"/>
    </row>
    <row r="104" spans="2:6" x14ac:dyDescent="0.2">
      <c r="B104" s="3"/>
      <c r="E104" s="42"/>
      <c r="F104" s="3"/>
    </row>
    <row r="105" spans="2:6" x14ac:dyDescent="0.2">
      <c r="B105" s="3"/>
      <c r="E105" s="42"/>
      <c r="F105" s="3"/>
    </row>
    <row r="106" spans="2:6" x14ac:dyDescent="0.2">
      <c r="B106" s="3"/>
      <c r="E106" s="42"/>
      <c r="F106" s="3"/>
    </row>
    <row r="107" spans="2:6" x14ac:dyDescent="0.2">
      <c r="B107" s="3"/>
      <c r="E107" s="42"/>
      <c r="F107" s="3"/>
    </row>
    <row r="108" spans="2:6" x14ac:dyDescent="0.2">
      <c r="B108" s="3"/>
      <c r="E108" s="42"/>
      <c r="F108" s="3"/>
    </row>
    <row r="109" spans="2:6" x14ac:dyDescent="0.2">
      <c r="B109" s="3"/>
      <c r="E109" s="42"/>
      <c r="F109" s="3"/>
    </row>
    <row r="110" spans="2:6" x14ac:dyDescent="0.2">
      <c r="B110" s="3"/>
      <c r="E110" s="42"/>
      <c r="F110" s="3"/>
    </row>
    <row r="111" spans="2:6" x14ac:dyDescent="0.2">
      <c r="B111" s="3"/>
      <c r="E111" s="42"/>
      <c r="F111" s="3"/>
    </row>
    <row r="112" spans="2:6" x14ac:dyDescent="0.2">
      <c r="B112" s="3"/>
      <c r="E112" s="42"/>
      <c r="F112" s="3"/>
    </row>
    <row r="113" spans="2:6" x14ac:dyDescent="0.2">
      <c r="B113" s="3"/>
      <c r="E113" s="42"/>
      <c r="F113" s="3"/>
    </row>
    <row r="114" spans="2:6" x14ac:dyDescent="0.2">
      <c r="B114" s="3"/>
      <c r="E114" s="42"/>
      <c r="F114" s="3"/>
    </row>
    <row r="115" spans="2:6" x14ac:dyDescent="0.2">
      <c r="B115" s="3"/>
      <c r="E115" s="42"/>
      <c r="F115" s="3"/>
    </row>
    <row r="116" spans="2:6" x14ac:dyDescent="0.2">
      <c r="B116" s="3"/>
      <c r="E116" s="42"/>
      <c r="F116" s="3"/>
    </row>
    <row r="117" spans="2:6" x14ac:dyDescent="0.2">
      <c r="B117" s="3"/>
      <c r="E117" s="42"/>
      <c r="F117" s="3"/>
    </row>
    <row r="118" spans="2:6" x14ac:dyDescent="0.2">
      <c r="B118" s="3"/>
      <c r="E118" s="42"/>
      <c r="F118" s="3"/>
    </row>
    <row r="119" spans="2:6" x14ac:dyDescent="0.2">
      <c r="B119" s="3"/>
      <c r="E119" s="42"/>
      <c r="F119" s="3"/>
    </row>
    <row r="120" spans="2:6" x14ac:dyDescent="0.2">
      <c r="B120" s="3"/>
      <c r="E120" s="42"/>
      <c r="F120" s="3"/>
    </row>
    <row r="121" spans="2:6" x14ac:dyDescent="0.2">
      <c r="B121" s="3"/>
      <c r="E121" s="42"/>
      <c r="F121" s="3"/>
    </row>
    <row r="122" spans="2:6" x14ac:dyDescent="0.2">
      <c r="B122" s="3"/>
      <c r="E122" s="42"/>
      <c r="F122" s="3"/>
    </row>
    <row r="123" spans="2:6" x14ac:dyDescent="0.2">
      <c r="B123" s="3"/>
      <c r="E123" s="42"/>
      <c r="F123" s="3"/>
    </row>
    <row r="124" spans="2:6" x14ac:dyDescent="0.2">
      <c r="B124" s="3"/>
      <c r="E124" s="42"/>
      <c r="F124" s="3"/>
    </row>
    <row r="125" spans="2:6" x14ac:dyDescent="0.2">
      <c r="B125" s="3"/>
      <c r="E125" s="42"/>
      <c r="F125" s="3"/>
    </row>
    <row r="126" spans="2:6" x14ac:dyDescent="0.2">
      <c r="B126" s="3"/>
      <c r="E126" s="42"/>
      <c r="F126" s="3"/>
    </row>
    <row r="127" spans="2:6" x14ac:dyDescent="0.2">
      <c r="B127" s="3"/>
      <c r="E127" s="42"/>
      <c r="F127" s="3"/>
    </row>
    <row r="128" spans="2:6" x14ac:dyDescent="0.2">
      <c r="B128" s="3"/>
      <c r="E128" s="42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</sheetData>
  <phoneticPr fontId="7" type="noConversion"/>
  <hyperlinks>
    <hyperlink ref="P12" r:id="rId1" display="http://www.bav-astro.de/sfs/BAVM_link.php?BAVMnr=183"/>
    <hyperlink ref="P14" r:id="rId2" display="http://www.bav-astro.de/sfs/BAVM_link.php?BAVMnr=183"/>
    <hyperlink ref="P15" r:id="rId3" display="http://www.konkoly.hu/cgi-bin/IBVS?583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2024-02-02T03:33:22Z</dcterms:modified>
</cp:coreProperties>
</file>