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274BACA-6526-4BCE-9DB0-F73AA0B5D6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E22" i="1"/>
  <c r="F22" i="1"/>
  <c r="C8" i="1"/>
  <c r="G11" i="1"/>
  <c r="F11" i="1"/>
  <c r="Q21" i="1"/>
  <c r="E15" i="1"/>
  <c r="C17" i="1"/>
  <c r="E21" i="1"/>
  <c r="F21" i="1"/>
  <c r="G21" i="1"/>
  <c r="G22" i="1"/>
  <c r="I22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<sst xmlns="http://schemas.openxmlformats.org/spreadsheetml/2006/main" count="46" uniqueCount="44">
  <si>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</si>
  <si>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</si>
  <si>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</si>
  <si>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</si>
  <si>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</si>
  <si>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</si>
  <si>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</si>
  <si>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</si>
  <si>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</si>
  <si>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</si>
  <si>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</si>
  <si>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</si>
  <si>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</si>
  <si>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</si>
  <si>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</si>
  <si>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</si>
  <si>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</si>
  <si>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</si>
  <si>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</si>
  <si>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</si>
  <si>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</si>
  <si>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</si>
  <si>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</si>
  <si>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</si>
  <si>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</si>
  <si>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</si>
  <si>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</si>
  <si>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</si>
  <si>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</si>
  <si>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</si>
  <si>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</si>
  <si>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</si>
  <si>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</si>
  <si>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</si>
  <si>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</si>
  <si>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</si>
  <si>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</si>
  <si>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</si>
  <si>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</si>
  <si>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</si>
  <si>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V0871 Cyg / GSC 2658-0815               </t>
  </si>
  <si>
    <t xml:space="preserve">EB        </t>
  </si>
  <si>
    <t>IBVS 5761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</si>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</sst>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V0871 Cyg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4.4000000000000003E-3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3-4093-A0CB-861601E2A8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6.0725000003003515E-3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3-4093-A0CB-861601E2A8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E3-4093-A0CB-861601E2A8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3-4093-A0CB-861601E2A8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E3-4093-A0CB-861601E2A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E3-4093-A0CB-861601E2A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4.4000000000000003E-3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E3-4093-A0CB-861601E2A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1287.5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6.0725000003003515E-3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E3-4093-A0CB-861601E2A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586816"/>
        <c:axId val="1"/>
      </c:scatterChart>
      <c:valAx>
        <c:axId val="67758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586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18F8D9-8273-8645-D2E8-BED92A37C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52501.04</v>
      </c>
      <c r="D4" s="9">
        <v>1.1187914000000001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52501.04</v>
      </c>
    </row>
    <row r="8" spans="1:7" x14ac:dyDescent="0.2">
      <c r="A8" t="s">
        <v>2</v>
      </c>
      <c r="C8">
        <f>D4</f>
        <v>1.1187914000000001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4.7165048546022147E-6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53940.930601941749</v>
      </c>
      <c r="D15" s="16" t="s">
        <v>31</v>
      </c>
      <c r="E15" s="17">
        <f ca="1">TODAY()+15018.5-B9/24</f>
        <v>60342.5</v>
      </c>
    </row>
    <row r="16" spans="1:7" x14ac:dyDescent="0.2">
      <c r="A16" s="18" t="s">
        <v>3</v>
      </c>
      <c r="B16" s="12"/>
      <c r="C16" s="19">
        <f ca="1">+C8+C12</f>
        <v>1.1187961165048548</v>
      </c>
      <c r="D16" s="16" t="s">
        <v>32</v>
      </c>
      <c r="E16" s="17">
        <f ca="1">ROUND(2*(E15-C15)/C16,0)/2+1</f>
        <v>5723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45325.69661003237</v>
      </c>
    </row>
    <row r="18" spans="1:17" ht="14.25" thickTop="1" thickBot="1" x14ac:dyDescent="0.25">
      <c r="A18" s="18" t="s">
        <v>4</v>
      </c>
      <c r="B18" s="12"/>
      <c r="C18" s="21">
        <f ca="1">+C15</f>
        <v>53940.930601941749</v>
      </c>
      <c r="D18" s="22">
        <f ca="1">+C16</f>
        <v>1.1187961165048548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52501.04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37482.54</v>
      </c>
    </row>
    <row r="22" spans="1:17" x14ac:dyDescent="0.2">
      <c r="A22" s="29" t="s">
        <v>42</v>
      </c>
      <c r="B22" s="34" t="s">
        <v>36</v>
      </c>
      <c r="C22" s="29">
        <v>53941.49</v>
      </c>
      <c r="D22" s="29">
        <v>4.4000000000000003E-3</v>
      </c>
      <c r="E22">
        <f>+(C22-C$7)/C$8</f>
        <v>1287.5054277321017</v>
      </c>
      <c r="F22">
        <f>ROUND(2*E22,0)/2</f>
        <v>1287.5</v>
      </c>
      <c r="G22">
        <f>+C22-(C$7+F22*C$8)</f>
        <v>6.0725000003003515E-3</v>
      </c>
      <c r="I22">
        <f>+G22</f>
        <v>6.0725000003003515E-3</v>
      </c>
      <c r="O22">
        <f ca="1">+C$11+C$12*$F22</f>
        <v>6.0725000003003515E-3</v>
      </c>
      <c r="Q22" s="2">
        <f>+C22-15018.5</f>
        <v>38922.99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2024-02-02T03:45:00Z</dcterms:modified>
</cp:coreProperties>
</file>