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287A05B-6BFD-42E5-B808-6E7B933310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4" i="1" l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F14" i="1"/>
  <c r="E41" i="1"/>
  <c r="F41" i="1" s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Q28" i="1"/>
  <c r="E28" i="1"/>
  <c r="F28" i="1" s="1"/>
  <c r="G28" i="1" s="1"/>
  <c r="I28" i="1" s="1"/>
  <c r="C21" i="1"/>
  <c r="E22" i="1"/>
  <c r="F22" i="1" s="1"/>
  <c r="U22" i="1" s="1"/>
  <c r="E23" i="1"/>
  <c r="F23" i="1" s="1"/>
  <c r="U23" i="1" s="1"/>
  <c r="E24" i="1"/>
  <c r="F24" i="1" s="1"/>
  <c r="G24" i="1" s="1"/>
  <c r="K24" i="1" s="1"/>
  <c r="E25" i="1"/>
  <c r="F25" i="1" s="1"/>
  <c r="G25" i="1" s="1"/>
  <c r="K25" i="1" s="1"/>
  <c r="E26" i="1"/>
  <c r="F26" i="1" s="1"/>
  <c r="G26" i="1" s="1"/>
  <c r="J26" i="1" s="1"/>
  <c r="E27" i="1"/>
  <c r="F27" i="1" s="1"/>
  <c r="G27" i="1" s="1"/>
  <c r="K27" i="1" s="1"/>
  <c r="G14" i="2"/>
  <c r="C14" i="2" s="1"/>
  <c r="E14" i="2" s="1"/>
  <c r="G12" i="2"/>
  <c r="C12" i="2" s="1"/>
  <c r="E12" i="2" s="1"/>
  <c r="G13" i="2"/>
  <c r="C13" i="2" s="1"/>
  <c r="E13" i="2" s="1"/>
  <c r="G11" i="2"/>
  <c r="C11" i="2" s="1"/>
  <c r="E11" i="2" s="1"/>
  <c r="H14" i="2"/>
  <c r="B14" i="2"/>
  <c r="D14" i="2"/>
  <c r="A14" i="2"/>
  <c r="H12" i="2"/>
  <c r="B12" i="2" s="1"/>
  <c r="D12" i="2"/>
  <c r="A12" i="2"/>
  <c r="H13" i="2"/>
  <c r="B13" i="2"/>
  <c r="D13" i="2"/>
  <c r="A13" i="2"/>
  <c r="H11" i="2"/>
  <c r="B11" i="2" s="1"/>
  <c r="D11" i="2"/>
  <c r="A11" i="2"/>
  <c r="Q26" i="1"/>
  <c r="Q27" i="1"/>
  <c r="C17" i="1"/>
  <c r="Q22" i="1"/>
  <c r="Q23" i="1"/>
  <c r="Q24" i="1"/>
  <c r="Q25" i="1"/>
  <c r="Q21" i="1"/>
  <c r="F15" i="1" l="1"/>
  <c r="E21" i="1"/>
  <c r="F21" i="1" s="1"/>
  <c r="G21" i="1" s="1"/>
  <c r="H21" i="1" l="1"/>
  <c r="C11" i="1"/>
  <c r="C12" i="1"/>
  <c r="C16" i="1" s="1"/>
  <c r="D18" i="1" s="1"/>
  <c r="O46" i="1" l="1"/>
  <c r="O45" i="1"/>
  <c r="O44" i="1"/>
  <c r="O47" i="1"/>
  <c r="O43" i="1"/>
  <c r="O42" i="1"/>
  <c r="O41" i="1"/>
  <c r="O31" i="1"/>
  <c r="O35" i="1"/>
  <c r="O39" i="1"/>
  <c r="O36" i="1"/>
  <c r="O30" i="1"/>
  <c r="O34" i="1"/>
  <c r="O38" i="1"/>
  <c r="O29" i="1"/>
  <c r="O33" i="1"/>
  <c r="O37" i="1"/>
  <c r="O32" i="1"/>
  <c r="O40" i="1"/>
  <c r="O24" i="1"/>
  <c r="O22" i="1"/>
  <c r="O27" i="1"/>
  <c r="O25" i="1"/>
  <c r="C15" i="1"/>
  <c r="O21" i="1"/>
  <c r="O23" i="1"/>
  <c r="O28" i="1"/>
  <c r="O26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<sst xmlns="http://schemas.openxmlformats.org/spreadsheetml/2006/main" count="145" uniqueCount="85">
  <si>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</si>
  <si>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</si>
  <si>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</si>
  <si>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</si>
  <si>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</si>
  <si>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</si>
  <si>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</si>
  <si>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</si>
  <si>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</si>
  <si>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</si>
  <si>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</si>
  <si>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</si>
  <si>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</si>
  <si>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</si>
  <si>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</si>
  <si>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</si>
  <si>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</si>
  <si>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</si>
  <si>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</si>
  <si>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</si>
  <si>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</si>
  <si>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</si>
  <si>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</si>
  <si>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</si>
  <si>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</si>
  <si>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</si>
  <si>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</si>
  <si>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</si>
  <si>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Pri/sec ID photomertrically determined.  Primary is only about 0.03 mag deeper, and secondary is slightly flat bottomed...together they ID primary and secondary eclipse.</t>
  </si>
  <si>
    <t>EB/KE</t>
  </si>
  <si>
    <t>ROTSE</t>
  </si>
  <si>
    <t>II</t>
  </si>
  <si>
    <t>I</t>
  </si>
  <si>
    <t>IBVS 5690</t>
  </si>
  <si>
    <t># of data points:</t>
  </si>
  <si>
    <t>V1189 Cyg / ??</t>
  </si>
  <si>
    <t>My time zone &gt;&gt;&gt;&gt;&gt;</t>
  </si>
  <si>
    <t>(PST=8, PDT=MDT=7, MDT=CST=6, etc.)</t>
  </si>
  <si>
    <t>JD today</t>
  </si>
  <si>
    <t>New Cycle</t>
  </si>
  <si>
    <t>IBVS 5802</t>
  </si>
  <si>
    <t>IBVS 5806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</si>
  <si>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</si>
  <si>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</si>
  <si>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</si>
  <si>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</si>
  <si>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</si>
  <si>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</si>
  <si>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</si>
  <si>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</si>
  <si>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</si>
  <si>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</si>
  <si>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</si>
  <si>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2453321.5616 </t>
  </si>
  <si>
    <t> 12.11.2004 01:28 </t>
  </si>
  <si>
    <t> -0.3024 </t>
  </si>
  <si>
    <t>C </t>
  </si>
  <si>
    <t>o</t>
  </si>
  <si>
    <t> T.Krajci </t>
  </si>
  <si>
    <t>IBVS 5690 </t>
  </si>
  <si>
    <t>2453995.6313 </t>
  </si>
  <si>
    <t> 17.09.2006 03:09 </t>
  </si>
  <si>
    <t> 0.1143 </t>
  </si>
  <si>
    <t>IBVS 5806 </t>
  </si>
  <si>
    <t>2454241.5048 </t>
  </si>
  <si>
    <t> 21.05.2007 00:06 </t>
  </si>
  <si>
    <t> 0.0758 </t>
  </si>
  <si>
    <t>-I</t>
  </si>
  <si>
    <t> F.Agerer </t>
  </si>
  <si>
    <t>BAVM 186 </t>
  </si>
  <si>
    <t>2455073.4151 </t>
  </si>
  <si>
    <t> 29.08.2009 21:57 </t>
  </si>
  <si>
    <t>16475</t>
  </si>
  <si>
    <t> -0.0509 </t>
  </si>
  <si>
    <t>BAVM 212 </t>
  </si>
  <si>
    <t>BAD?</t>
  </si>
  <si>
    <t>JBAV, 60</t>
  </si>
  <si>
    <t>JBAV, 76</t>
  </si>
  <si>
    <t>Add cycle</t>
  </si>
  <si>
    <t>Old Cycle</t>
  </si>
  <si>
    <t>Next ToM-P</t>
  </si>
  <si>
    <t>Next ToM-S</t>
  </si>
  <si>
    <t>13.10-13.70</t>
  </si>
  <si>
    <t xml:space="preserve">Mag p 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</si>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</sst>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7" fillId="0" borderId="1" applyNumberFormat="0" applyFont="0" applyFill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4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4" fillId="2" borderId="11" xfId="7" applyFill="1" applyBorder="1" applyAlignment="1" applyProtection="1">
      <alignment horizontal="right" vertical="top" wrapText="1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4" xfId="0" applyFont="1" applyBorder="1" applyAlignment="1">
      <alignment horizont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6" fontId="0" fillId="0" borderId="0" xfId="0" applyNumberFormat="1" applyAlignment="1">
      <alignment horizontal="left"/>
    </xf>
    <xf numFmtId="166" fontId="0" fillId="0" borderId="0" xfId="0" applyNumberFormat="1" applyAlignment="1">
      <alignment horizontal="left" wrapText="1"/>
    </xf>
    <xf numFmtId="166" fontId="15" fillId="0" borderId="0" xfId="0" applyNumberFormat="1" applyFont="1" applyAlignment="1">
      <alignment horizontal="left"/>
    </xf>
    <xf numFmtId="166" fontId="18" fillId="0" borderId="0" xfId="0" applyNumberFormat="1" applyFont="1" applyAlignment="1">
      <alignment horizontal="left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9" fillId="0" borderId="14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17" fillId="3" borderId="12" xfId="0" applyFont="1" applyFill="1" applyBorder="1" applyAlignment="1">
      <alignment horizontal="right" vertical="center"/>
    </xf>
    <xf numFmtId="0" fontId="17" fillId="3" borderId="13" xfId="0" applyFont="1" applyFill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21" fillId="0" borderId="15" xfId="0" applyFont="1" applyBorder="1" applyAlignment="1">
      <alignment horizontal="right" vertical="center"/>
    </xf>
    <xf numFmtId="22" fontId="21" fillId="0" borderId="15" xfId="0" applyNumberFormat="1" applyFont="1" applyBorder="1" applyAlignment="1">
      <alignment horizontal="right" vertical="center"/>
    </xf>
    <xf numFmtId="22" fontId="21" fillId="0" borderId="16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V1189 Cyg - O-C Diagr.</a:t>
            </a:r>
          </a:p>
        </c:rich>
      </c:tx>
      <c:layout>
        <c:manualLayout>
          <c:xMode val="edge"/>
          <c:yMode val="edge"/>
          <c:x val="0.3570278028655141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7964465087074261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-14809</c:v>
                </c:pt>
                <c:pt idx="1">
                  <c:v>-1972.5</c:v>
                </c:pt>
                <c:pt idx="2">
                  <c:v>-1973</c:v>
                </c:pt>
                <c:pt idx="3">
                  <c:v>-13</c:v>
                </c:pt>
                <c:pt idx="4">
                  <c:v>0.5</c:v>
                </c:pt>
                <c:pt idx="5">
                  <c:v>870</c:v>
                </c:pt>
                <c:pt idx="6">
                  <c:v>634</c:v>
                </c:pt>
                <c:pt idx="7">
                  <c:v>1668.5</c:v>
                </c:pt>
                <c:pt idx="8">
                  <c:v>4071</c:v>
                </c:pt>
                <c:pt idx="9">
                  <c:v>4076</c:v>
                </c:pt>
                <c:pt idx="10">
                  <c:v>4099</c:v>
                </c:pt>
                <c:pt idx="11">
                  <c:v>4397.5</c:v>
                </c:pt>
                <c:pt idx="12">
                  <c:v>4442.5</c:v>
                </c:pt>
                <c:pt idx="13">
                  <c:v>4458</c:v>
                </c:pt>
                <c:pt idx="14">
                  <c:v>4487.5</c:v>
                </c:pt>
                <c:pt idx="15">
                  <c:v>4816</c:v>
                </c:pt>
                <c:pt idx="16">
                  <c:v>4859</c:v>
                </c:pt>
                <c:pt idx="17">
                  <c:v>5169</c:v>
                </c:pt>
                <c:pt idx="18">
                  <c:v>5504</c:v>
                </c:pt>
                <c:pt idx="19">
                  <c:v>5888</c:v>
                </c:pt>
                <c:pt idx="20">
                  <c:v>5922.5</c:v>
                </c:pt>
                <c:pt idx="21">
                  <c:v>6222</c:v>
                </c:pt>
                <c:pt idx="22">
                  <c:v>6256.5</c:v>
                </c:pt>
                <c:pt idx="23">
                  <c:v>6535</c:v>
                </c:pt>
                <c:pt idx="24">
                  <c:v>6550.5</c:v>
                </c:pt>
                <c:pt idx="25">
                  <c:v>6568.5</c:v>
                </c:pt>
                <c:pt idx="26">
                  <c:v>6602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-1.5025319953565486E-3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CF-417E-92D9-3140A51306B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-14809</c:v>
                </c:pt>
                <c:pt idx="1">
                  <c:v>-1972.5</c:v>
                </c:pt>
                <c:pt idx="2">
                  <c:v>-1973</c:v>
                </c:pt>
                <c:pt idx="3">
                  <c:v>-13</c:v>
                </c:pt>
                <c:pt idx="4">
                  <c:v>0.5</c:v>
                </c:pt>
                <c:pt idx="5">
                  <c:v>870</c:v>
                </c:pt>
                <c:pt idx="6">
                  <c:v>634</c:v>
                </c:pt>
                <c:pt idx="7">
                  <c:v>1668.5</c:v>
                </c:pt>
                <c:pt idx="8">
                  <c:v>4071</c:v>
                </c:pt>
                <c:pt idx="9">
                  <c:v>4076</c:v>
                </c:pt>
                <c:pt idx="10">
                  <c:v>4099</c:v>
                </c:pt>
                <c:pt idx="11">
                  <c:v>4397.5</c:v>
                </c:pt>
                <c:pt idx="12">
                  <c:v>4442.5</c:v>
                </c:pt>
                <c:pt idx="13">
                  <c:v>4458</c:v>
                </c:pt>
                <c:pt idx="14">
                  <c:v>4487.5</c:v>
                </c:pt>
                <c:pt idx="15">
                  <c:v>4816</c:v>
                </c:pt>
                <c:pt idx="16">
                  <c:v>4859</c:v>
                </c:pt>
                <c:pt idx="17">
                  <c:v>5169</c:v>
                </c:pt>
                <c:pt idx="18">
                  <c:v>5504</c:v>
                </c:pt>
                <c:pt idx="19">
                  <c:v>5888</c:v>
                </c:pt>
                <c:pt idx="20">
                  <c:v>5922.5</c:v>
                </c:pt>
                <c:pt idx="21">
                  <c:v>6222</c:v>
                </c:pt>
                <c:pt idx="22">
                  <c:v>6256.5</c:v>
                </c:pt>
                <c:pt idx="23">
                  <c:v>6535</c:v>
                </c:pt>
                <c:pt idx="24">
                  <c:v>6550.5</c:v>
                </c:pt>
                <c:pt idx="25">
                  <c:v>6568.5</c:v>
                </c:pt>
                <c:pt idx="26">
                  <c:v>6602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7">
                  <c:v>1.2091379976482131E-3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CF-417E-92D9-3140A51306B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-14809</c:v>
                </c:pt>
                <c:pt idx="1">
                  <c:v>-1972.5</c:v>
                </c:pt>
                <c:pt idx="2">
                  <c:v>-1973</c:v>
                </c:pt>
                <c:pt idx="3">
                  <c:v>-13</c:v>
                </c:pt>
                <c:pt idx="4">
                  <c:v>0.5</c:v>
                </c:pt>
                <c:pt idx="5">
                  <c:v>870</c:v>
                </c:pt>
                <c:pt idx="6">
                  <c:v>634</c:v>
                </c:pt>
                <c:pt idx="7">
                  <c:v>1668.5</c:v>
                </c:pt>
                <c:pt idx="8">
                  <c:v>4071</c:v>
                </c:pt>
                <c:pt idx="9">
                  <c:v>4076</c:v>
                </c:pt>
                <c:pt idx="10">
                  <c:v>4099</c:v>
                </c:pt>
                <c:pt idx="11">
                  <c:v>4397.5</c:v>
                </c:pt>
                <c:pt idx="12">
                  <c:v>4442.5</c:v>
                </c:pt>
                <c:pt idx="13">
                  <c:v>4458</c:v>
                </c:pt>
                <c:pt idx="14">
                  <c:v>4487.5</c:v>
                </c:pt>
                <c:pt idx="15">
                  <c:v>4816</c:v>
                </c:pt>
                <c:pt idx="16">
                  <c:v>4859</c:v>
                </c:pt>
                <c:pt idx="17">
                  <c:v>5169</c:v>
                </c:pt>
                <c:pt idx="18">
                  <c:v>5504</c:v>
                </c:pt>
                <c:pt idx="19">
                  <c:v>5888</c:v>
                </c:pt>
                <c:pt idx="20">
                  <c:v>5922.5</c:v>
                </c:pt>
                <c:pt idx="21">
                  <c:v>6222</c:v>
                </c:pt>
                <c:pt idx="22">
                  <c:v>6256.5</c:v>
                </c:pt>
                <c:pt idx="23">
                  <c:v>6535</c:v>
                </c:pt>
                <c:pt idx="24">
                  <c:v>6550.5</c:v>
                </c:pt>
                <c:pt idx="25">
                  <c:v>6568.5</c:v>
                </c:pt>
                <c:pt idx="26">
                  <c:v>6602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5">
                  <c:v>-9.2723999841837212E-4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CF-417E-92D9-3140A51306B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-14809</c:v>
                </c:pt>
                <c:pt idx="1">
                  <c:v>-1972.5</c:v>
                </c:pt>
                <c:pt idx="2">
                  <c:v>-1973</c:v>
                </c:pt>
                <c:pt idx="3">
                  <c:v>-13</c:v>
                </c:pt>
                <c:pt idx="4">
                  <c:v>0.5</c:v>
                </c:pt>
                <c:pt idx="5">
                  <c:v>870</c:v>
                </c:pt>
                <c:pt idx="6">
                  <c:v>634</c:v>
                </c:pt>
                <c:pt idx="7">
                  <c:v>1668.5</c:v>
                </c:pt>
                <c:pt idx="8">
                  <c:v>4071</c:v>
                </c:pt>
                <c:pt idx="9">
                  <c:v>4076</c:v>
                </c:pt>
                <c:pt idx="10">
                  <c:v>4099</c:v>
                </c:pt>
                <c:pt idx="11">
                  <c:v>4397.5</c:v>
                </c:pt>
                <c:pt idx="12">
                  <c:v>4442.5</c:v>
                </c:pt>
                <c:pt idx="13">
                  <c:v>4458</c:v>
                </c:pt>
                <c:pt idx="14">
                  <c:v>4487.5</c:v>
                </c:pt>
                <c:pt idx="15">
                  <c:v>4816</c:v>
                </c:pt>
                <c:pt idx="16">
                  <c:v>4859</c:v>
                </c:pt>
                <c:pt idx="17">
                  <c:v>5169</c:v>
                </c:pt>
                <c:pt idx="18">
                  <c:v>5504</c:v>
                </c:pt>
                <c:pt idx="19">
                  <c:v>5888</c:v>
                </c:pt>
                <c:pt idx="20">
                  <c:v>5922.5</c:v>
                </c:pt>
                <c:pt idx="21">
                  <c:v>6222</c:v>
                </c:pt>
                <c:pt idx="22">
                  <c:v>6256.5</c:v>
                </c:pt>
                <c:pt idx="23">
                  <c:v>6535</c:v>
                </c:pt>
                <c:pt idx="24">
                  <c:v>6550.5</c:v>
                </c:pt>
                <c:pt idx="25">
                  <c:v>6568.5</c:v>
                </c:pt>
                <c:pt idx="26">
                  <c:v>6602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3">
                  <c:v>-5.9752399829449132E-4</c:v>
                </c:pt>
                <c:pt idx="4">
                  <c:v>-1.9325998437125236E-5</c:v>
                </c:pt>
                <c:pt idx="6">
                  <c:v>-5.0536799244582653E-4</c:v>
                </c:pt>
                <c:pt idx="8">
                  <c:v>-2.0522919949144125E-3</c:v>
                </c:pt>
                <c:pt idx="9">
                  <c:v>-2.1455519963637926E-3</c:v>
                </c:pt>
                <c:pt idx="10">
                  <c:v>-1.9345479959156364E-3</c:v>
                </c:pt>
                <c:pt idx="11">
                  <c:v>-2.5721700003487058E-3</c:v>
                </c:pt>
                <c:pt idx="12">
                  <c:v>-2.5115099997492507E-3</c:v>
                </c:pt>
                <c:pt idx="13">
                  <c:v>-2.3106160006136633E-3</c:v>
                </c:pt>
                <c:pt idx="14">
                  <c:v>-3.5508500004652888E-3</c:v>
                </c:pt>
                <c:pt idx="15">
                  <c:v>-2.1480319992406294E-3</c:v>
                </c:pt>
                <c:pt idx="16">
                  <c:v>-2.4100679947878234E-3</c:v>
                </c:pt>
                <c:pt idx="17">
                  <c:v>-2.4921879958128557E-3</c:v>
                </c:pt>
                <c:pt idx="18">
                  <c:v>-3.3406079965061508E-3</c:v>
                </c:pt>
                <c:pt idx="19">
                  <c:v>-2.8829759976360947E-3</c:v>
                </c:pt>
                <c:pt idx="20">
                  <c:v>-2.7164699931745417E-3</c:v>
                </c:pt>
                <c:pt idx="21">
                  <c:v>-3.7927439916529693E-3</c:v>
                </c:pt>
                <c:pt idx="22">
                  <c:v>-3.5262379969935864E-3</c:v>
                </c:pt>
                <c:pt idx="23">
                  <c:v>-4.8908199969446287E-3</c:v>
                </c:pt>
                <c:pt idx="24">
                  <c:v>-2.9899259970989078E-3</c:v>
                </c:pt>
                <c:pt idx="25">
                  <c:v>-3.8856620012666099E-3</c:v>
                </c:pt>
                <c:pt idx="26">
                  <c:v>-5.580503995588515E-3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CF-417E-92D9-3140A51306B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-14809</c:v>
                </c:pt>
                <c:pt idx="1">
                  <c:v>-1972.5</c:v>
                </c:pt>
                <c:pt idx="2">
                  <c:v>-1973</c:v>
                </c:pt>
                <c:pt idx="3">
                  <c:v>-13</c:v>
                </c:pt>
                <c:pt idx="4">
                  <c:v>0.5</c:v>
                </c:pt>
                <c:pt idx="5">
                  <c:v>870</c:v>
                </c:pt>
                <c:pt idx="6">
                  <c:v>634</c:v>
                </c:pt>
                <c:pt idx="7">
                  <c:v>1668.5</c:v>
                </c:pt>
                <c:pt idx="8">
                  <c:v>4071</c:v>
                </c:pt>
                <c:pt idx="9">
                  <c:v>4076</c:v>
                </c:pt>
                <c:pt idx="10">
                  <c:v>4099</c:v>
                </c:pt>
                <c:pt idx="11">
                  <c:v>4397.5</c:v>
                </c:pt>
                <c:pt idx="12">
                  <c:v>4442.5</c:v>
                </c:pt>
                <c:pt idx="13">
                  <c:v>4458</c:v>
                </c:pt>
                <c:pt idx="14">
                  <c:v>4487.5</c:v>
                </c:pt>
                <c:pt idx="15">
                  <c:v>4816</c:v>
                </c:pt>
                <c:pt idx="16">
                  <c:v>4859</c:v>
                </c:pt>
                <c:pt idx="17">
                  <c:v>5169</c:v>
                </c:pt>
                <c:pt idx="18">
                  <c:v>5504</c:v>
                </c:pt>
                <c:pt idx="19">
                  <c:v>5888</c:v>
                </c:pt>
                <c:pt idx="20">
                  <c:v>5922.5</c:v>
                </c:pt>
                <c:pt idx="21">
                  <c:v>6222</c:v>
                </c:pt>
                <c:pt idx="22">
                  <c:v>6256.5</c:v>
                </c:pt>
                <c:pt idx="23">
                  <c:v>6535</c:v>
                </c:pt>
                <c:pt idx="24">
                  <c:v>6550.5</c:v>
                </c:pt>
                <c:pt idx="25">
                  <c:v>6568.5</c:v>
                </c:pt>
                <c:pt idx="26">
                  <c:v>6602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CF-417E-92D9-3140A51306B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-14809</c:v>
                </c:pt>
                <c:pt idx="1">
                  <c:v>-1972.5</c:v>
                </c:pt>
                <c:pt idx="2">
                  <c:v>-1973</c:v>
                </c:pt>
                <c:pt idx="3">
                  <c:v>-13</c:v>
                </c:pt>
                <c:pt idx="4">
                  <c:v>0.5</c:v>
                </c:pt>
                <c:pt idx="5">
                  <c:v>870</c:v>
                </c:pt>
                <c:pt idx="6">
                  <c:v>634</c:v>
                </c:pt>
                <c:pt idx="7">
                  <c:v>1668.5</c:v>
                </c:pt>
                <c:pt idx="8">
                  <c:v>4071</c:v>
                </c:pt>
                <c:pt idx="9">
                  <c:v>4076</c:v>
                </c:pt>
                <c:pt idx="10">
                  <c:v>4099</c:v>
                </c:pt>
                <c:pt idx="11">
                  <c:v>4397.5</c:v>
                </c:pt>
                <c:pt idx="12">
                  <c:v>4442.5</c:v>
                </c:pt>
                <c:pt idx="13">
                  <c:v>4458</c:v>
                </c:pt>
                <c:pt idx="14">
                  <c:v>4487.5</c:v>
                </c:pt>
                <c:pt idx="15">
                  <c:v>4816</c:v>
                </c:pt>
                <c:pt idx="16">
                  <c:v>4859</c:v>
                </c:pt>
                <c:pt idx="17">
                  <c:v>5169</c:v>
                </c:pt>
                <c:pt idx="18">
                  <c:v>5504</c:v>
                </c:pt>
                <c:pt idx="19">
                  <c:v>5888</c:v>
                </c:pt>
                <c:pt idx="20">
                  <c:v>5922.5</c:v>
                </c:pt>
                <c:pt idx="21">
                  <c:v>6222</c:v>
                </c:pt>
                <c:pt idx="22">
                  <c:v>6256.5</c:v>
                </c:pt>
                <c:pt idx="23">
                  <c:v>6535</c:v>
                </c:pt>
                <c:pt idx="24">
                  <c:v>6550.5</c:v>
                </c:pt>
                <c:pt idx="25">
                  <c:v>6568.5</c:v>
                </c:pt>
                <c:pt idx="26">
                  <c:v>6602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CF-417E-92D9-3140A51306B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-14809</c:v>
                </c:pt>
                <c:pt idx="1">
                  <c:v>-1972.5</c:v>
                </c:pt>
                <c:pt idx="2">
                  <c:v>-1973</c:v>
                </c:pt>
                <c:pt idx="3">
                  <c:v>-13</c:v>
                </c:pt>
                <c:pt idx="4">
                  <c:v>0.5</c:v>
                </c:pt>
                <c:pt idx="5">
                  <c:v>870</c:v>
                </c:pt>
                <c:pt idx="6">
                  <c:v>634</c:v>
                </c:pt>
                <c:pt idx="7">
                  <c:v>1668.5</c:v>
                </c:pt>
                <c:pt idx="8">
                  <c:v>4071</c:v>
                </c:pt>
                <c:pt idx="9">
                  <c:v>4076</c:v>
                </c:pt>
                <c:pt idx="10">
                  <c:v>4099</c:v>
                </c:pt>
                <c:pt idx="11">
                  <c:v>4397.5</c:v>
                </c:pt>
                <c:pt idx="12">
                  <c:v>4442.5</c:v>
                </c:pt>
                <c:pt idx="13">
                  <c:v>4458</c:v>
                </c:pt>
                <c:pt idx="14">
                  <c:v>4487.5</c:v>
                </c:pt>
                <c:pt idx="15">
                  <c:v>4816</c:v>
                </c:pt>
                <c:pt idx="16">
                  <c:v>4859</c:v>
                </c:pt>
                <c:pt idx="17">
                  <c:v>5169</c:v>
                </c:pt>
                <c:pt idx="18">
                  <c:v>5504</c:v>
                </c:pt>
                <c:pt idx="19">
                  <c:v>5888</c:v>
                </c:pt>
                <c:pt idx="20">
                  <c:v>5922.5</c:v>
                </c:pt>
                <c:pt idx="21">
                  <c:v>6222</c:v>
                </c:pt>
                <c:pt idx="22">
                  <c:v>6256.5</c:v>
                </c:pt>
                <c:pt idx="23">
                  <c:v>6535</c:v>
                </c:pt>
                <c:pt idx="24">
                  <c:v>6550.5</c:v>
                </c:pt>
                <c:pt idx="25">
                  <c:v>6568.5</c:v>
                </c:pt>
                <c:pt idx="26">
                  <c:v>6602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CF-417E-92D9-3140A51306B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-14809</c:v>
                </c:pt>
                <c:pt idx="1">
                  <c:v>-1972.5</c:v>
                </c:pt>
                <c:pt idx="2">
                  <c:v>-1973</c:v>
                </c:pt>
                <c:pt idx="3">
                  <c:v>-13</c:v>
                </c:pt>
                <c:pt idx="4">
                  <c:v>0.5</c:v>
                </c:pt>
                <c:pt idx="5">
                  <c:v>870</c:v>
                </c:pt>
                <c:pt idx="6">
                  <c:v>634</c:v>
                </c:pt>
                <c:pt idx="7">
                  <c:v>1668.5</c:v>
                </c:pt>
                <c:pt idx="8">
                  <c:v>4071</c:v>
                </c:pt>
                <c:pt idx="9">
                  <c:v>4076</c:v>
                </c:pt>
                <c:pt idx="10">
                  <c:v>4099</c:v>
                </c:pt>
                <c:pt idx="11">
                  <c:v>4397.5</c:v>
                </c:pt>
                <c:pt idx="12">
                  <c:v>4442.5</c:v>
                </c:pt>
                <c:pt idx="13">
                  <c:v>4458</c:v>
                </c:pt>
                <c:pt idx="14">
                  <c:v>4487.5</c:v>
                </c:pt>
                <c:pt idx="15">
                  <c:v>4816</c:v>
                </c:pt>
                <c:pt idx="16">
                  <c:v>4859</c:v>
                </c:pt>
                <c:pt idx="17">
                  <c:v>5169</c:v>
                </c:pt>
                <c:pt idx="18">
                  <c:v>5504</c:v>
                </c:pt>
                <c:pt idx="19">
                  <c:v>5888</c:v>
                </c:pt>
                <c:pt idx="20">
                  <c:v>5922.5</c:v>
                </c:pt>
                <c:pt idx="21">
                  <c:v>6222</c:v>
                </c:pt>
                <c:pt idx="22">
                  <c:v>6256.5</c:v>
                </c:pt>
                <c:pt idx="23">
                  <c:v>6535</c:v>
                </c:pt>
                <c:pt idx="24">
                  <c:v>6550.5</c:v>
                </c:pt>
                <c:pt idx="25">
                  <c:v>6568.5</c:v>
                </c:pt>
                <c:pt idx="26">
                  <c:v>6602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8.9323764638379963E-4</c:v>
                </c:pt>
                <c:pt idx="1">
                  <c:v>-1.4088811433682052E-3</c:v>
                </c:pt>
                <c:pt idx="2">
                  <c:v>-1.408791472554909E-3</c:v>
                </c:pt>
                <c:pt idx="3">
                  <c:v>-1.7603010606758087E-3</c:v>
                </c:pt>
                <c:pt idx="4">
                  <c:v>-1.7627221726348047E-3</c:v>
                </c:pt>
                <c:pt idx="5">
                  <c:v>-1.9186597169568058E-3</c:v>
                </c:pt>
                <c:pt idx="6">
                  <c:v>-1.876335093081024E-3</c:v>
                </c:pt>
                <c:pt idx="7">
                  <c:v>-2.0618640057907538E-3</c:v>
                </c:pt>
                <c:pt idx="8">
                  <c:v>-2.4927322636787447E-3</c:v>
                </c:pt>
                <c:pt idx="9">
                  <c:v>-2.4936289718117061E-3</c:v>
                </c:pt>
                <c:pt idx="10">
                  <c:v>-2.497753829223329E-3</c:v>
                </c:pt>
                <c:pt idx="11">
                  <c:v>-2.5512873047611293E-3</c:v>
                </c:pt>
                <c:pt idx="12">
                  <c:v>-2.5593576779577823E-3</c:v>
                </c:pt>
                <c:pt idx="13">
                  <c:v>-2.5621374731699632E-3</c:v>
                </c:pt>
                <c:pt idx="14">
                  <c:v>-2.5674280511544358E-3</c:v>
                </c:pt>
                <c:pt idx="15">
                  <c:v>-2.626341775490005E-3</c:v>
                </c:pt>
                <c:pt idx="16">
                  <c:v>-2.6340534654334738E-3</c:v>
                </c:pt>
                <c:pt idx="17">
                  <c:v>-2.6896493696770855E-3</c:v>
                </c:pt>
                <c:pt idx="18">
                  <c:v>-2.7497288145855044E-3</c:v>
                </c:pt>
                <c:pt idx="19">
                  <c:v>-2.8185959991969458E-3</c:v>
                </c:pt>
                <c:pt idx="20">
                  <c:v>-2.8247832853143802E-3</c:v>
                </c:pt>
                <c:pt idx="21">
                  <c:v>-2.8784961024787728E-3</c:v>
                </c:pt>
                <c:pt idx="22">
                  <c:v>-2.8846833885962072E-3</c:v>
                </c:pt>
                <c:pt idx="23">
                  <c:v>-2.9346300316021616E-3</c:v>
                </c:pt>
                <c:pt idx="24">
                  <c:v>-2.937409826814342E-3</c:v>
                </c:pt>
                <c:pt idx="25">
                  <c:v>-2.9406379760930032E-3</c:v>
                </c:pt>
                <c:pt idx="26">
                  <c:v>-2.9466459205838452E-3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CF-417E-92D9-3140A51306B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-14809</c:v>
                </c:pt>
                <c:pt idx="1">
                  <c:v>-1972.5</c:v>
                </c:pt>
                <c:pt idx="2">
                  <c:v>-1973</c:v>
                </c:pt>
                <c:pt idx="3">
                  <c:v>-13</c:v>
                </c:pt>
                <c:pt idx="4">
                  <c:v>0.5</c:v>
                </c:pt>
                <c:pt idx="5">
                  <c:v>870</c:v>
                </c:pt>
                <c:pt idx="6">
                  <c:v>634</c:v>
                </c:pt>
                <c:pt idx="7">
                  <c:v>1668.5</c:v>
                </c:pt>
                <c:pt idx="8">
                  <c:v>4071</c:v>
                </c:pt>
                <c:pt idx="9">
                  <c:v>4076</c:v>
                </c:pt>
                <c:pt idx="10">
                  <c:v>4099</c:v>
                </c:pt>
                <c:pt idx="11">
                  <c:v>4397.5</c:v>
                </c:pt>
                <c:pt idx="12">
                  <c:v>4442.5</c:v>
                </c:pt>
                <c:pt idx="13">
                  <c:v>4458</c:v>
                </c:pt>
                <c:pt idx="14">
                  <c:v>4487.5</c:v>
                </c:pt>
                <c:pt idx="15">
                  <c:v>4816</c:v>
                </c:pt>
                <c:pt idx="16">
                  <c:v>4859</c:v>
                </c:pt>
                <c:pt idx="17">
                  <c:v>5169</c:v>
                </c:pt>
                <c:pt idx="18">
                  <c:v>5504</c:v>
                </c:pt>
                <c:pt idx="19">
                  <c:v>5888</c:v>
                </c:pt>
                <c:pt idx="20">
                  <c:v>5922.5</c:v>
                </c:pt>
                <c:pt idx="21">
                  <c:v>6222</c:v>
                </c:pt>
                <c:pt idx="22">
                  <c:v>6256.5</c:v>
                </c:pt>
                <c:pt idx="23">
                  <c:v>6535</c:v>
                </c:pt>
                <c:pt idx="24">
                  <c:v>6550.5</c:v>
                </c:pt>
                <c:pt idx="25">
                  <c:v>6568.5</c:v>
                </c:pt>
                <c:pt idx="26">
                  <c:v>6602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">
                  <c:v>-1.1558930003957357E-2</c:v>
                </c:pt>
                <c:pt idx="2">
                  <c:v>3.5603959986474365E-3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CF-417E-92D9-3140A5130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246824"/>
        <c:axId val="1"/>
      </c:scatterChart>
      <c:valAx>
        <c:axId val="749246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246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155105813711895"/>
          <c:y val="0.92073298764483702"/>
          <c:w val="0.777060452257684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657225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A2F0AB9-E718-9D41-4BD2-442C376C0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86" TargetMode="External"/><Relationship Id="rId2" Type="http://schemas.openxmlformats.org/officeDocument/2006/relationships/hyperlink" Target="http://www.konkoly.hu/cgi-bin/IBVS?5806" TargetMode="External"/><Relationship Id="rId1" Type="http://schemas.openxmlformats.org/officeDocument/2006/relationships/hyperlink" Target="http://www.konkoly.hu/cgi-bin/IBVS?5690" TargetMode="External"/><Relationship Id="rId4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05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7109375" customWidth="1"/>
    <col min="2" max="2" width="5.140625" customWidth="1"/>
    <col min="3" max="3" width="13.85546875" customWidth="1"/>
    <col min="4" max="4" width="9.42578125" customWidth="1"/>
    <col min="5" max="5" width="11.42578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35</v>
      </c>
    </row>
    <row r="2" spans="1:6" ht="12.95" customHeight="1" x14ac:dyDescent="0.2">
      <c r="A2" t="s">
        <v>24</v>
      </c>
      <c r="B2" t="s">
        <v>29</v>
      </c>
    </row>
    <row r="3" spans="1:6" ht="12.95" customHeight="1" thickBot="1" x14ac:dyDescent="0.25">
      <c r="A3" t="s">
        <v>28</v>
      </c>
    </row>
    <row r="4" spans="1:6" ht="12.95" customHeight="1" thickTop="1" thickBot="1" x14ac:dyDescent="0.25">
      <c r="A4" s="7" t="s">
        <v>0</v>
      </c>
      <c r="C4" s="3">
        <v>37906.516000000003</v>
      </c>
      <c r="D4" s="4">
        <v>1.042</v>
      </c>
    </row>
    <row r="5" spans="1:6" ht="12.95" customHeight="1" thickTop="1" x14ac:dyDescent="0.2">
      <c r="A5" s="13" t="s">
        <v>36</v>
      </c>
      <c r="B5" s="14"/>
      <c r="C5" s="15">
        <v>-9.5</v>
      </c>
      <c r="D5" s="14" t="s">
        <v>37</v>
      </c>
    </row>
    <row r="6" spans="1:6" ht="12.95" customHeight="1" x14ac:dyDescent="0.2">
      <c r="A6" s="7" t="s">
        <v>1</v>
      </c>
    </row>
    <row r="7" spans="1:6" ht="12.95" customHeight="1" x14ac:dyDescent="0.2">
      <c r="A7" t="s">
        <v>2</v>
      </c>
      <c r="C7">
        <v>53335.106099999997</v>
      </c>
      <c r="E7">
        <v>53335.106099999997</v>
      </c>
    </row>
    <row r="8" spans="1:6" ht="12.95" customHeight="1" x14ac:dyDescent="0.2">
      <c r="A8" t="s">
        <v>3</v>
      </c>
      <c r="C8">
        <v>1.041838652</v>
      </c>
      <c r="E8">
        <v>1.041838652</v>
      </c>
    </row>
    <row r="9" spans="1:6" ht="12.95" customHeight="1" x14ac:dyDescent="0.2"/>
    <row r="10" spans="1:6" ht="12.95" customHeight="1" thickBot="1" x14ac:dyDescent="0.25">
      <c r="A10" s="14"/>
      <c r="B10" s="14"/>
      <c r="C10" s="6" t="s">
        <v>20</v>
      </c>
      <c r="D10" s="6" t="s">
        <v>21</v>
      </c>
      <c r="E10" s="14"/>
    </row>
    <row r="11" spans="1:6" ht="12.95" customHeight="1" x14ac:dyDescent="0.2">
      <c r="A11" s="14" t="s">
        <v>16</v>
      </c>
      <c r="B11" s="14"/>
      <c r="C11" s="14">
        <f>INTERCEPT(G21:G997,F21:F997)</f>
        <v>-1.7626325018215085E-3</v>
      </c>
      <c r="D11" s="5"/>
      <c r="E11" s="14"/>
    </row>
    <row r="12" spans="1:6" ht="12.95" customHeight="1" x14ac:dyDescent="0.2">
      <c r="A12" s="14" t="s">
        <v>17</v>
      </c>
      <c r="B12" s="14"/>
      <c r="C12" s="14">
        <f>SLOPE(G21:G997,F21:F997)</f>
        <v>-1.7934162659229577E-7</v>
      </c>
      <c r="D12" s="5"/>
      <c r="E12" s="55" t="s">
        <v>83</v>
      </c>
      <c r="F12" s="56" t="s">
        <v>82</v>
      </c>
    </row>
    <row r="13" spans="1:6" ht="12.95" customHeight="1" x14ac:dyDescent="0.2">
      <c r="A13" s="14" t="s">
        <v>19</v>
      </c>
      <c r="B13" s="14"/>
      <c r="C13" s="5" t="s">
        <v>14</v>
      </c>
      <c r="E13" s="53" t="s">
        <v>78</v>
      </c>
      <c r="F13" s="57">
        <v>1</v>
      </c>
    </row>
    <row r="14" spans="1:6" ht="12.95" customHeight="1" x14ac:dyDescent="0.2">
      <c r="A14" s="14"/>
      <c r="B14" s="14"/>
      <c r="C14" s="14"/>
      <c r="E14" s="53" t="s">
        <v>38</v>
      </c>
      <c r="F14" s="58">
        <f ca="1">NOW()+15018.5+$C$5/24</f>
        <v>60544.686670138886</v>
      </c>
    </row>
    <row r="15" spans="1:6" ht="12.95" customHeight="1" x14ac:dyDescent="0.2">
      <c r="A15" s="16" t="s">
        <v>18</v>
      </c>
      <c r="B15" s="14"/>
      <c r="C15" s="17">
        <f>(C7+C11)+(C8+C12)*INT(MAX(F21:F3532))</f>
        <v>60213.321933858082</v>
      </c>
      <c r="E15" s="53" t="s">
        <v>79</v>
      </c>
      <c r="F15" s="58">
        <f ca="1">ROUND(2*($F$14-$C$7)/$C$8,0)/2+$F$13</f>
        <v>6921</v>
      </c>
    </row>
    <row r="16" spans="1:6" ht="12.95" customHeight="1" x14ac:dyDescent="0.2">
      <c r="A16" s="19" t="s">
        <v>4</v>
      </c>
      <c r="B16" s="14"/>
      <c r="C16" s="20">
        <f>+C8+C12</f>
        <v>1.0418384726583734</v>
      </c>
      <c r="E16" s="53" t="s">
        <v>39</v>
      </c>
      <c r="F16" s="58">
        <f ca="1">ROUND(2*($F$14-$C$15)/$C$16,0)/2+$F$13</f>
        <v>319</v>
      </c>
    </row>
    <row r="17" spans="1:21" ht="12.95" customHeight="1" thickBot="1" x14ac:dyDescent="0.25">
      <c r="A17" s="18" t="s">
        <v>34</v>
      </c>
      <c r="B17" s="14"/>
      <c r="C17" s="14">
        <f>COUNT(C21:C2190)</f>
        <v>27</v>
      </c>
      <c r="E17" s="53" t="s">
        <v>80</v>
      </c>
      <c r="F17" s="59">
        <f ca="1">+$C$15+$C$16*$F$16-15018.5-$C$5/24</f>
        <v>45527.564239969441</v>
      </c>
    </row>
    <row r="18" spans="1:21" ht="12.95" customHeight="1" thickTop="1" thickBot="1" x14ac:dyDescent="0.25">
      <c r="A18" s="19" t="s">
        <v>5</v>
      </c>
      <c r="B18" s="14"/>
      <c r="C18" s="22">
        <f>+C15</f>
        <v>60213.321933858082</v>
      </c>
      <c r="D18" s="23">
        <f>+C16</f>
        <v>1.0418384726583734</v>
      </c>
      <c r="E18" s="54" t="s">
        <v>81</v>
      </c>
      <c r="F18" s="60">
        <f ca="1">+($C$15+$C$16*$F$16)-($C$16/2)-15018.5-$C$5/24</f>
        <v>45527.043320733108</v>
      </c>
    </row>
    <row r="19" spans="1:21" ht="12.95" customHeight="1" thickTop="1" x14ac:dyDescent="0.2">
      <c r="E19" s="18"/>
      <c r="F19" s="21"/>
    </row>
    <row r="20" spans="1:21" ht="12.95" customHeight="1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49</v>
      </c>
      <c r="I20" s="9" t="s">
        <v>52</v>
      </c>
      <c r="J20" s="9" t="s">
        <v>46</v>
      </c>
      <c r="K20" s="9" t="s">
        <v>44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  <c r="U20" s="44" t="s">
        <v>75</v>
      </c>
    </row>
    <row r="21" spans="1:21" ht="12.95" customHeight="1" x14ac:dyDescent="0.2">
      <c r="A21" t="s">
        <v>12</v>
      </c>
      <c r="B21" s="5"/>
      <c r="C21" s="47">
        <f>+C4</f>
        <v>37906.516000000003</v>
      </c>
      <c r="D21" s="11" t="s">
        <v>14</v>
      </c>
      <c r="E21">
        <f t="shared" ref="E21:E27" si="0">+(C21-C$7)/C$8</f>
        <v>-14809.001442192599</v>
      </c>
      <c r="F21">
        <f t="shared" ref="F21:F28" si="1">ROUND(2*E21,0)/2</f>
        <v>-14809</v>
      </c>
      <c r="G21">
        <f t="shared" ref="G21:G27" si="2">+C21-(C$7+F21*C$8)</f>
        <v>-1.5025319953565486E-3</v>
      </c>
      <c r="H21">
        <f>+G21</f>
        <v>-1.5025319953565486E-3</v>
      </c>
      <c r="O21">
        <f t="shared" ref="O21:O27" si="3">+C$11+C$12*$F21</f>
        <v>8.9323764638379963E-4</v>
      </c>
      <c r="Q21" s="2">
        <f t="shared" ref="Q21:Q27" si="4">+C21-15018.5</f>
        <v>22888.016000000003</v>
      </c>
    </row>
    <row r="22" spans="1:21" ht="12.95" customHeight="1" x14ac:dyDescent="0.2">
      <c r="A22" t="s">
        <v>30</v>
      </c>
      <c r="B22" s="5" t="s">
        <v>31</v>
      </c>
      <c r="C22" s="47">
        <v>51280.067799999997</v>
      </c>
      <c r="D22" s="11"/>
      <c r="E22">
        <f t="shared" si="0"/>
        <v>-1972.5110947409926</v>
      </c>
      <c r="F22">
        <f t="shared" si="1"/>
        <v>-1972.5</v>
      </c>
      <c r="O22">
        <f t="shared" si="3"/>
        <v>-1.4088811433682052E-3</v>
      </c>
      <c r="Q22" s="2">
        <f t="shared" si="4"/>
        <v>36261.567799999997</v>
      </c>
      <c r="U22">
        <f>+C22-(C$7+F22*C$8)</f>
        <v>-1.1558930003957357E-2</v>
      </c>
    </row>
    <row r="23" spans="1:21" ht="12.95" customHeight="1" x14ac:dyDescent="0.2">
      <c r="A23" t="s">
        <v>30</v>
      </c>
      <c r="B23" s="5" t="s">
        <v>32</v>
      </c>
      <c r="C23" s="47">
        <v>51279.561999999998</v>
      </c>
      <c r="D23" s="11"/>
      <c r="E23">
        <f t="shared" si="0"/>
        <v>-1972.9965825840748</v>
      </c>
      <c r="F23">
        <f t="shared" si="1"/>
        <v>-1973</v>
      </c>
      <c r="O23">
        <f t="shared" si="3"/>
        <v>-1.408791472554909E-3</v>
      </c>
      <c r="Q23" s="2">
        <f t="shared" si="4"/>
        <v>36261.061999999998</v>
      </c>
      <c r="U23">
        <f>+C23-(C$7+F23*C$8)</f>
        <v>3.5603959986474365E-3</v>
      </c>
    </row>
    <row r="24" spans="1:21" ht="12.95" customHeight="1" x14ac:dyDescent="0.2">
      <c r="A24" s="10" t="s">
        <v>33</v>
      </c>
      <c r="B24" s="5" t="s">
        <v>32</v>
      </c>
      <c r="C24" s="47">
        <v>53321.561600000001</v>
      </c>
      <c r="D24" s="11">
        <v>4.0000000000000002E-4</v>
      </c>
      <c r="E24">
        <f t="shared" si="0"/>
        <v>-13.000573528343555</v>
      </c>
      <c r="F24">
        <f t="shared" si="1"/>
        <v>-13</v>
      </c>
      <c r="G24">
        <f t="shared" si="2"/>
        <v>-5.9752399829449132E-4</v>
      </c>
      <c r="K24">
        <f>+G24</f>
        <v>-5.9752399829449132E-4</v>
      </c>
      <c r="O24">
        <f t="shared" si="3"/>
        <v>-1.7603010606758087E-3</v>
      </c>
      <c r="Q24" s="2">
        <f t="shared" si="4"/>
        <v>38303.061600000001</v>
      </c>
    </row>
    <row r="25" spans="1:21" ht="12.95" customHeight="1" x14ac:dyDescent="0.2">
      <c r="A25" s="10" t="s">
        <v>33</v>
      </c>
      <c r="B25" s="5" t="s">
        <v>31</v>
      </c>
      <c r="C25" s="47">
        <v>53335.627</v>
      </c>
      <c r="D25" s="11">
        <v>4.0000000000000002E-4</v>
      </c>
      <c r="E25">
        <f t="shared" si="0"/>
        <v>0.49998145010573719</v>
      </c>
      <c r="F25">
        <f t="shared" si="1"/>
        <v>0.5</v>
      </c>
      <c r="G25">
        <f t="shared" si="2"/>
        <v>-1.9325998437125236E-5</v>
      </c>
      <c r="K25">
        <f>+G25</f>
        <v>-1.9325998437125236E-5</v>
      </c>
      <c r="O25">
        <f t="shared" si="3"/>
        <v>-1.7627221726348047E-3</v>
      </c>
      <c r="Q25" s="2">
        <f t="shared" si="4"/>
        <v>38317.127</v>
      </c>
    </row>
    <row r="26" spans="1:21" ht="12.95" customHeight="1" x14ac:dyDescent="0.2">
      <c r="A26" s="24" t="s">
        <v>40</v>
      </c>
      <c r="B26" s="25"/>
      <c r="C26" s="47">
        <v>54241.504800000002</v>
      </c>
      <c r="D26" s="12">
        <v>8.9999999999999998E-4</v>
      </c>
      <c r="E26">
        <f t="shared" si="0"/>
        <v>869.99910999654981</v>
      </c>
      <c r="F26">
        <f t="shared" si="1"/>
        <v>870</v>
      </c>
      <c r="G26">
        <f t="shared" si="2"/>
        <v>-9.2723999841837212E-4</v>
      </c>
      <c r="J26">
        <f>+G26</f>
        <v>-9.2723999841837212E-4</v>
      </c>
      <c r="O26">
        <f t="shared" si="3"/>
        <v>-1.9186597169568058E-3</v>
      </c>
      <c r="Q26" s="2">
        <f t="shared" si="4"/>
        <v>39223.004800000002</v>
      </c>
    </row>
    <row r="27" spans="1:21" ht="12.95" customHeight="1" x14ac:dyDescent="0.2">
      <c r="A27" s="26" t="s">
        <v>41</v>
      </c>
      <c r="B27" s="25" t="s">
        <v>32</v>
      </c>
      <c r="C27" s="48">
        <v>53995.631300000008</v>
      </c>
      <c r="D27" s="27">
        <v>2.0000000000000001E-4</v>
      </c>
      <c r="E27">
        <f t="shared" si="0"/>
        <v>633.99951492681896</v>
      </c>
      <c r="F27">
        <f t="shared" si="1"/>
        <v>634</v>
      </c>
      <c r="G27">
        <f t="shared" si="2"/>
        <v>-5.0536799244582653E-4</v>
      </c>
      <c r="K27">
        <f>+G27</f>
        <v>-5.0536799244582653E-4</v>
      </c>
      <c r="O27">
        <f t="shared" si="3"/>
        <v>-1.876335093081024E-3</v>
      </c>
      <c r="Q27" s="2">
        <f t="shared" si="4"/>
        <v>38977.131300000008</v>
      </c>
    </row>
    <row r="28" spans="1:21" ht="12.95" customHeight="1" x14ac:dyDescent="0.2">
      <c r="A28" s="41" t="s">
        <v>74</v>
      </c>
      <c r="B28" s="42" t="s">
        <v>32</v>
      </c>
      <c r="C28" s="49">
        <v>55073.415099999998</v>
      </c>
      <c r="D28" s="43" t="s">
        <v>52</v>
      </c>
      <c r="E28">
        <f>+(C28-C$7)/C$8</f>
        <v>1668.5011605808622</v>
      </c>
      <c r="F28">
        <f t="shared" si="1"/>
        <v>1668.5</v>
      </c>
      <c r="G28">
        <f>+C28-(C$7+F28*C$8)</f>
        <v>1.2091379976482131E-3</v>
      </c>
      <c r="I28">
        <f>+G28</f>
        <v>1.2091379976482131E-3</v>
      </c>
      <c r="O28">
        <f>+C$11+C$12*$F28</f>
        <v>-2.0618640057907538E-3</v>
      </c>
      <c r="Q28" s="2">
        <f>+C28-15018.5</f>
        <v>40054.915099999998</v>
      </c>
    </row>
    <row r="29" spans="1:21" ht="12.95" customHeight="1" x14ac:dyDescent="0.2">
      <c r="A29" s="45" t="s">
        <v>76</v>
      </c>
      <c r="B29" s="46" t="s">
        <v>32</v>
      </c>
      <c r="C29" s="50">
        <v>57576.429199999999</v>
      </c>
      <c r="D29" s="52">
        <v>3.5000000000000001E-3</v>
      </c>
      <c r="E29">
        <f t="shared" ref="E29:E40" si="5">+(C29-C$7)/C$8</f>
        <v>4070.9980301249193</v>
      </c>
      <c r="F29">
        <f t="shared" ref="F29:F40" si="6">ROUND(2*E29,0)/2</f>
        <v>4071</v>
      </c>
      <c r="G29">
        <f t="shared" ref="G29:G40" si="7">+C29-(C$7+F29*C$8)</f>
        <v>-2.0522919949144125E-3</v>
      </c>
      <c r="K29">
        <f t="shared" ref="K29:K40" si="8">+G29</f>
        <v>-2.0522919949144125E-3</v>
      </c>
      <c r="O29">
        <f t="shared" ref="O29:O40" si="9">+C$11+C$12*$F29</f>
        <v>-2.4927322636787447E-3</v>
      </c>
      <c r="Q29" s="2">
        <f t="shared" ref="Q29:Q40" si="10">+C29-15018.5</f>
        <v>42557.929199999999</v>
      </c>
    </row>
    <row r="30" spans="1:21" ht="12.95" customHeight="1" x14ac:dyDescent="0.2">
      <c r="A30" s="45" t="s">
        <v>76</v>
      </c>
      <c r="B30" s="46" t="s">
        <v>32</v>
      </c>
      <c r="C30" s="50">
        <v>57581.638299999999</v>
      </c>
      <c r="D30" s="52">
        <v>3.5000000000000001E-3</v>
      </c>
      <c r="E30">
        <f t="shared" si="5"/>
        <v>4075.9979406100988</v>
      </c>
      <c r="F30">
        <f t="shared" si="6"/>
        <v>4076</v>
      </c>
      <c r="G30">
        <f t="shared" si="7"/>
        <v>-2.1455519963637926E-3</v>
      </c>
      <c r="K30">
        <f t="shared" si="8"/>
        <v>-2.1455519963637926E-3</v>
      </c>
      <c r="O30">
        <f t="shared" si="9"/>
        <v>-2.4936289718117061E-3</v>
      </c>
      <c r="Q30" s="2">
        <f t="shared" si="10"/>
        <v>42563.138299999999</v>
      </c>
    </row>
    <row r="31" spans="1:21" ht="12.95" customHeight="1" x14ac:dyDescent="0.2">
      <c r="A31" s="45" t="s">
        <v>76</v>
      </c>
      <c r="B31" s="46" t="s">
        <v>32</v>
      </c>
      <c r="C31" s="50">
        <v>57605.6008</v>
      </c>
      <c r="D31" s="52">
        <v>3.5000000000000001E-3</v>
      </c>
      <c r="E31">
        <f t="shared" si="5"/>
        <v>4098.9981431405013</v>
      </c>
      <c r="F31">
        <f t="shared" si="6"/>
        <v>4099</v>
      </c>
      <c r="G31">
        <f t="shared" si="7"/>
        <v>-1.9345479959156364E-3</v>
      </c>
      <c r="K31">
        <f t="shared" si="8"/>
        <v>-1.9345479959156364E-3</v>
      </c>
      <c r="O31">
        <f t="shared" si="9"/>
        <v>-2.497753829223329E-3</v>
      </c>
      <c r="Q31" s="2">
        <f t="shared" si="10"/>
        <v>42587.1008</v>
      </c>
    </row>
    <row r="32" spans="1:21" ht="12.95" customHeight="1" x14ac:dyDescent="0.2">
      <c r="A32" s="45" t="s">
        <v>76</v>
      </c>
      <c r="B32" s="46" t="s">
        <v>32</v>
      </c>
      <c r="C32" s="50">
        <v>57916.589</v>
      </c>
      <c r="D32" s="52">
        <v>3.5000000000000001E-3</v>
      </c>
      <c r="E32">
        <f t="shared" si="5"/>
        <v>4397.4975311244289</v>
      </c>
      <c r="F32">
        <f t="shared" si="6"/>
        <v>4397.5</v>
      </c>
      <c r="G32">
        <f t="shared" si="7"/>
        <v>-2.5721700003487058E-3</v>
      </c>
      <c r="K32">
        <f t="shared" si="8"/>
        <v>-2.5721700003487058E-3</v>
      </c>
      <c r="O32">
        <f t="shared" si="9"/>
        <v>-2.5512873047611293E-3</v>
      </c>
      <c r="Q32" s="2">
        <f t="shared" si="10"/>
        <v>42898.089</v>
      </c>
    </row>
    <row r="33" spans="1:17" x14ac:dyDescent="0.2">
      <c r="A33" s="45" t="s">
        <v>76</v>
      </c>
      <c r="B33" s="46" t="s">
        <v>32</v>
      </c>
      <c r="C33" s="50">
        <v>57963.471799999999</v>
      </c>
      <c r="D33" s="52">
        <v>3.5000000000000001E-3</v>
      </c>
      <c r="E33">
        <f t="shared" si="5"/>
        <v>4442.4975893484143</v>
      </c>
      <c r="F33">
        <f t="shared" si="6"/>
        <v>4442.5</v>
      </c>
      <c r="G33">
        <f t="shared" si="7"/>
        <v>-2.5115099997492507E-3</v>
      </c>
      <c r="K33">
        <f t="shared" si="8"/>
        <v>-2.5115099997492507E-3</v>
      </c>
      <c r="O33">
        <f t="shared" si="9"/>
        <v>-2.5593576779577823E-3</v>
      </c>
      <c r="Q33" s="2">
        <f t="shared" si="10"/>
        <v>42944.971799999999</v>
      </c>
    </row>
    <row r="34" spans="1:17" x14ac:dyDescent="0.2">
      <c r="A34" s="45" t="s">
        <v>76</v>
      </c>
      <c r="B34" s="46" t="s">
        <v>32</v>
      </c>
      <c r="C34" s="50">
        <v>57979.620499999997</v>
      </c>
      <c r="D34" s="52">
        <v>3.5000000000000001E-3</v>
      </c>
      <c r="E34">
        <f t="shared" si="5"/>
        <v>4457.9977821748162</v>
      </c>
      <c r="F34">
        <f t="shared" si="6"/>
        <v>4458</v>
      </c>
      <c r="G34">
        <f t="shared" si="7"/>
        <v>-2.3106160006136633E-3</v>
      </c>
      <c r="K34">
        <f t="shared" si="8"/>
        <v>-2.3106160006136633E-3</v>
      </c>
      <c r="O34">
        <f t="shared" si="9"/>
        <v>-2.5621374731699632E-3</v>
      </c>
      <c r="Q34" s="2">
        <f t="shared" si="10"/>
        <v>42961.120499999997</v>
      </c>
    </row>
    <row r="35" spans="1:17" x14ac:dyDescent="0.2">
      <c r="A35" s="45" t="s">
        <v>76</v>
      </c>
      <c r="B35" s="46" t="s">
        <v>32</v>
      </c>
      <c r="C35" s="50">
        <v>58010.353499999997</v>
      </c>
      <c r="D35" s="52">
        <v>3.5000000000000001E-3</v>
      </c>
      <c r="E35">
        <f t="shared" si="5"/>
        <v>4487.4965917467225</v>
      </c>
      <c r="F35">
        <f t="shared" si="6"/>
        <v>4487.5</v>
      </c>
      <c r="G35">
        <f t="shared" si="7"/>
        <v>-3.5508500004652888E-3</v>
      </c>
      <c r="K35">
        <f t="shared" si="8"/>
        <v>-3.5508500004652888E-3</v>
      </c>
      <c r="O35">
        <f t="shared" si="9"/>
        <v>-2.5674280511544358E-3</v>
      </c>
      <c r="Q35" s="2">
        <f t="shared" si="10"/>
        <v>42991.853499999997</v>
      </c>
    </row>
    <row r="36" spans="1:17" x14ac:dyDescent="0.2">
      <c r="A36" s="45" t="s">
        <v>76</v>
      </c>
      <c r="B36" s="46" t="s">
        <v>32</v>
      </c>
      <c r="C36" s="50">
        <v>58352.598899999997</v>
      </c>
      <c r="D36" s="52">
        <v>3.5000000000000001E-3</v>
      </c>
      <c r="E36">
        <f t="shared" si="5"/>
        <v>4815.9979382296906</v>
      </c>
      <c r="F36">
        <f t="shared" si="6"/>
        <v>4816</v>
      </c>
      <c r="G36">
        <f t="shared" si="7"/>
        <v>-2.1480319992406294E-3</v>
      </c>
      <c r="K36">
        <f t="shared" si="8"/>
        <v>-2.1480319992406294E-3</v>
      </c>
      <c r="O36">
        <f t="shared" si="9"/>
        <v>-2.626341775490005E-3</v>
      </c>
      <c r="Q36" s="2">
        <f t="shared" si="10"/>
        <v>43334.098899999997</v>
      </c>
    </row>
    <row r="37" spans="1:17" x14ac:dyDescent="0.2">
      <c r="A37" s="45" t="s">
        <v>76</v>
      </c>
      <c r="B37" s="46" t="s">
        <v>32</v>
      </c>
      <c r="C37" s="50">
        <v>58397.397700000001</v>
      </c>
      <c r="D37" s="52">
        <v>3.5000000000000001E-3</v>
      </c>
      <c r="E37">
        <f t="shared" si="5"/>
        <v>4858.9976867166606</v>
      </c>
      <c r="F37">
        <f t="shared" si="6"/>
        <v>4859</v>
      </c>
      <c r="G37">
        <f t="shared" si="7"/>
        <v>-2.4100679947878234E-3</v>
      </c>
      <c r="K37">
        <f t="shared" si="8"/>
        <v>-2.4100679947878234E-3</v>
      </c>
      <c r="O37">
        <f t="shared" si="9"/>
        <v>-2.6340534654334738E-3</v>
      </c>
      <c r="Q37" s="2">
        <f t="shared" si="10"/>
        <v>43378.897700000001</v>
      </c>
    </row>
    <row r="38" spans="1:17" x14ac:dyDescent="0.2">
      <c r="A38" s="45" t="s">
        <v>76</v>
      </c>
      <c r="B38" s="46" t="s">
        <v>32</v>
      </c>
      <c r="C38" s="50">
        <v>58720.367599999998</v>
      </c>
      <c r="D38" s="52">
        <v>3.5000000000000001E-3</v>
      </c>
      <c r="E38">
        <f t="shared" si="5"/>
        <v>5168.997607894471</v>
      </c>
      <c r="F38">
        <f t="shared" si="6"/>
        <v>5169</v>
      </c>
      <c r="G38">
        <f t="shared" si="7"/>
        <v>-2.4921879958128557E-3</v>
      </c>
      <c r="K38">
        <f t="shared" si="8"/>
        <v>-2.4921879958128557E-3</v>
      </c>
      <c r="O38">
        <f t="shared" si="9"/>
        <v>-2.6896493696770855E-3</v>
      </c>
      <c r="Q38" s="2">
        <f t="shared" si="10"/>
        <v>43701.867599999998</v>
      </c>
    </row>
    <row r="39" spans="1:17" x14ac:dyDescent="0.2">
      <c r="A39" s="45" t="s">
        <v>76</v>
      </c>
      <c r="B39" s="46" t="s">
        <v>32</v>
      </c>
      <c r="C39" s="50">
        <v>59069.382700000002</v>
      </c>
      <c r="D39" s="52">
        <v>3.5000000000000001E-3</v>
      </c>
      <c r="E39">
        <f t="shared" si="5"/>
        <v>5503.9967935457289</v>
      </c>
      <c r="F39">
        <f t="shared" si="6"/>
        <v>5504</v>
      </c>
      <c r="G39">
        <f t="shared" si="7"/>
        <v>-3.3406079965061508E-3</v>
      </c>
      <c r="K39">
        <f t="shared" si="8"/>
        <v>-3.3406079965061508E-3</v>
      </c>
      <c r="O39">
        <f t="shared" si="9"/>
        <v>-2.7497288145855044E-3</v>
      </c>
      <c r="Q39" s="2">
        <f t="shared" si="10"/>
        <v>44050.882700000002</v>
      </c>
    </row>
    <row r="40" spans="1:17" x14ac:dyDescent="0.2">
      <c r="A40" s="45" t="s">
        <v>76</v>
      </c>
      <c r="B40" s="46" t="s">
        <v>32</v>
      </c>
      <c r="C40" s="50">
        <v>59469.449200000003</v>
      </c>
      <c r="D40" s="52">
        <v>3.5000000000000001E-3</v>
      </c>
      <c r="E40">
        <f t="shared" si="5"/>
        <v>5887.9972327999258</v>
      </c>
      <c r="F40">
        <f t="shared" si="6"/>
        <v>5888</v>
      </c>
      <c r="G40">
        <f t="shared" si="7"/>
        <v>-2.8829759976360947E-3</v>
      </c>
      <c r="K40">
        <f t="shared" si="8"/>
        <v>-2.8829759976360947E-3</v>
      </c>
      <c r="O40">
        <f t="shared" si="9"/>
        <v>-2.8185959991969458E-3</v>
      </c>
      <c r="Q40" s="2">
        <f t="shared" si="10"/>
        <v>44450.949200000003</v>
      </c>
    </row>
    <row r="41" spans="1:17" x14ac:dyDescent="0.2">
      <c r="A41" s="45" t="s">
        <v>77</v>
      </c>
      <c r="B41" s="46" t="s">
        <v>32</v>
      </c>
      <c r="C41" s="51">
        <v>59505.392800000001</v>
      </c>
      <c r="D41" s="52">
        <v>3.5000000000000001E-3</v>
      </c>
      <c r="E41">
        <f t="shared" ref="E41:E43" si="11">+(C41-C$7)/C$8</f>
        <v>5922.4973926192979</v>
      </c>
      <c r="F41">
        <f t="shared" ref="F41:F43" si="12">ROUND(2*E41,0)/2</f>
        <v>5922.5</v>
      </c>
      <c r="G41">
        <f t="shared" ref="G41:G43" si="13">+C41-(C$7+F41*C$8)</f>
        <v>-2.7164699931745417E-3</v>
      </c>
      <c r="K41">
        <f t="shared" ref="K41:K43" si="14">+G41</f>
        <v>-2.7164699931745417E-3</v>
      </c>
      <c r="O41">
        <f t="shared" ref="O41:O43" si="15">+C$11+C$12*$F41</f>
        <v>-2.8247832853143802E-3</v>
      </c>
      <c r="Q41" s="2">
        <f t="shared" ref="Q41:Q43" si="16">+C41-15018.5</f>
        <v>44486.892800000001</v>
      </c>
    </row>
    <row r="42" spans="1:17" x14ac:dyDescent="0.2">
      <c r="A42" s="45" t="s">
        <v>77</v>
      </c>
      <c r="B42" s="46" t="s">
        <v>32</v>
      </c>
      <c r="C42" s="51">
        <v>59817.422400000003</v>
      </c>
      <c r="D42" s="52">
        <v>3.5000000000000001E-3</v>
      </c>
      <c r="E42">
        <f t="shared" si="11"/>
        <v>6221.9963595668223</v>
      </c>
      <c r="F42">
        <f t="shared" si="12"/>
        <v>6222</v>
      </c>
      <c r="G42">
        <f t="shared" si="13"/>
        <v>-3.7927439916529693E-3</v>
      </c>
      <c r="K42">
        <f t="shared" si="14"/>
        <v>-3.7927439916529693E-3</v>
      </c>
      <c r="O42">
        <f t="shared" si="15"/>
        <v>-2.8784961024787728E-3</v>
      </c>
      <c r="Q42" s="2">
        <f t="shared" si="16"/>
        <v>44798.922400000003</v>
      </c>
    </row>
    <row r="43" spans="1:17" x14ac:dyDescent="0.2">
      <c r="A43" s="45" t="s">
        <v>77</v>
      </c>
      <c r="B43" s="46" t="s">
        <v>32</v>
      </c>
      <c r="C43" s="51">
        <v>59853.366099999999</v>
      </c>
      <c r="D43" s="52">
        <v>3.5000000000000001E-3</v>
      </c>
      <c r="E43">
        <f t="shared" si="11"/>
        <v>6256.4966153703444</v>
      </c>
      <c r="F43">
        <f t="shared" si="12"/>
        <v>6256.5</v>
      </c>
      <c r="G43">
        <f t="shared" si="13"/>
        <v>-3.5262379969935864E-3</v>
      </c>
      <c r="K43">
        <f t="shared" si="14"/>
        <v>-3.5262379969935864E-3</v>
      </c>
      <c r="O43">
        <f t="shared" si="15"/>
        <v>-2.8846833885962072E-3</v>
      </c>
      <c r="Q43" s="2">
        <f t="shared" si="16"/>
        <v>44834.866099999999</v>
      </c>
    </row>
    <row r="44" spans="1:17" x14ac:dyDescent="0.2">
      <c r="A44" s="52" t="s">
        <v>84</v>
      </c>
      <c r="B44" s="61" t="s">
        <v>32</v>
      </c>
      <c r="C44" s="52">
        <v>60143.516799999998</v>
      </c>
      <c r="D44" s="52">
        <v>3.5000000000000001E-3</v>
      </c>
      <c r="E44">
        <f t="shared" ref="E44:E47" si="17">+(C44-C$7)/C$8</f>
        <v>6534.995305587875</v>
      </c>
      <c r="F44">
        <f t="shared" ref="F44:F47" si="18">ROUND(2*E44,0)/2</f>
        <v>6535</v>
      </c>
      <c r="G44">
        <f t="shared" ref="G44:G47" si="19">+C44-(C$7+F44*C$8)</f>
        <v>-4.8908199969446287E-3</v>
      </c>
      <c r="K44">
        <f t="shared" ref="K44:K47" si="20">+G44</f>
        <v>-4.8908199969446287E-3</v>
      </c>
      <c r="O44">
        <f t="shared" ref="O44:O47" si="21">+C$11+C$12*$F44</f>
        <v>-2.9346300316021616E-3</v>
      </c>
      <c r="Q44" s="2">
        <f t="shared" ref="Q44:Q47" si="22">+C44-15018.5</f>
        <v>45125.016799999998</v>
      </c>
    </row>
    <row r="45" spans="1:17" x14ac:dyDescent="0.2">
      <c r="A45" s="52" t="s">
        <v>84</v>
      </c>
      <c r="B45" s="61" t="s">
        <v>32</v>
      </c>
      <c r="C45" s="52">
        <v>60159.667200000004</v>
      </c>
      <c r="D45" s="52">
        <v>3.5000000000000001E-3</v>
      </c>
      <c r="E45">
        <f t="shared" si="17"/>
        <v>6550.4971301448759</v>
      </c>
      <c r="F45">
        <f t="shared" si="18"/>
        <v>6550.5</v>
      </c>
      <c r="G45">
        <f t="shared" si="19"/>
        <v>-2.9899259970989078E-3</v>
      </c>
      <c r="K45">
        <f t="shared" si="20"/>
        <v>-2.9899259970989078E-3</v>
      </c>
      <c r="O45">
        <f t="shared" si="21"/>
        <v>-2.937409826814342E-3</v>
      </c>
      <c r="Q45" s="2">
        <f t="shared" si="22"/>
        <v>45141.167200000004</v>
      </c>
    </row>
    <row r="46" spans="1:17" x14ac:dyDescent="0.2">
      <c r="A46" s="52" t="s">
        <v>84</v>
      </c>
      <c r="B46" s="61" t="s">
        <v>32</v>
      </c>
      <c r="C46" s="52">
        <v>60178.419399999999</v>
      </c>
      <c r="D46" s="52">
        <v>3.5000000000000001E-3</v>
      </c>
      <c r="E46">
        <f t="shared" si="17"/>
        <v>6568.4962703802639</v>
      </c>
      <c r="F46">
        <f t="shared" si="18"/>
        <v>6568.5</v>
      </c>
      <c r="G46">
        <f t="shared" si="19"/>
        <v>-3.8856620012666099E-3</v>
      </c>
      <c r="K46">
        <f t="shared" si="20"/>
        <v>-3.8856620012666099E-3</v>
      </c>
      <c r="O46">
        <f t="shared" si="21"/>
        <v>-2.9406379760930032E-3</v>
      </c>
      <c r="Q46" s="2">
        <f t="shared" si="22"/>
        <v>45159.919399999999</v>
      </c>
    </row>
    <row r="47" spans="1:17" x14ac:dyDescent="0.2">
      <c r="A47" s="52" t="s">
        <v>84</v>
      </c>
      <c r="B47" s="61" t="s">
        <v>32</v>
      </c>
      <c r="C47" s="52">
        <v>60213.319300000003</v>
      </c>
      <c r="D47" s="52">
        <v>3.5000000000000001E-3</v>
      </c>
      <c r="E47">
        <f t="shared" si="17"/>
        <v>6601.9946436005384</v>
      </c>
      <c r="F47">
        <f t="shared" si="18"/>
        <v>6602</v>
      </c>
      <c r="G47">
        <f t="shared" si="19"/>
        <v>-5.580503995588515E-3</v>
      </c>
      <c r="K47">
        <f t="shared" si="20"/>
        <v>-5.580503995588515E-3</v>
      </c>
      <c r="O47">
        <f t="shared" si="21"/>
        <v>-2.9466459205838452E-3</v>
      </c>
      <c r="Q47" s="2">
        <f t="shared" si="22"/>
        <v>45194.819300000003</v>
      </c>
    </row>
    <row r="48" spans="1:17" x14ac:dyDescent="0.2">
      <c r="C48" s="12"/>
      <c r="D48" s="12"/>
    </row>
    <row r="49" spans="3:4" x14ac:dyDescent="0.2">
      <c r="C49" s="12"/>
      <c r="D49" s="12"/>
    </row>
    <row r="50" spans="3:4" x14ac:dyDescent="0.2">
      <c r="C50" s="12"/>
      <c r="D50" s="12"/>
    </row>
    <row r="51" spans="3:4" x14ac:dyDescent="0.2">
      <c r="C51" s="12"/>
      <c r="D51" s="12"/>
    </row>
    <row r="52" spans="3:4" x14ac:dyDescent="0.2">
      <c r="C52" s="12"/>
      <c r="D52" s="12"/>
    </row>
    <row r="53" spans="3:4" x14ac:dyDescent="0.2">
      <c r="C53" s="12"/>
      <c r="D53" s="12"/>
    </row>
    <row r="54" spans="3:4" x14ac:dyDescent="0.2">
      <c r="C54" s="12"/>
      <c r="D54" s="12"/>
    </row>
    <row r="55" spans="3:4" x14ac:dyDescent="0.2">
      <c r="C55" s="12"/>
      <c r="D55" s="12"/>
    </row>
    <row r="56" spans="3:4" x14ac:dyDescent="0.2">
      <c r="C56" s="12"/>
      <c r="D56" s="12"/>
    </row>
    <row r="57" spans="3:4" x14ac:dyDescent="0.2">
      <c r="C57" s="12"/>
      <c r="D57" s="12"/>
    </row>
    <row r="58" spans="3:4" x14ac:dyDescent="0.2">
      <c r="C58" s="12"/>
      <c r="D58" s="12"/>
    </row>
    <row r="59" spans="3:4" x14ac:dyDescent="0.2">
      <c r="C59" s="12"/>
      <c r="D59" s="12"/>
    </row>
    <row r="60" spans="3:4" x14ac:dyDescent="0.2">
      <c r="C60" s="12"/>
      <c r="D60" s="12"/>
    </row>
    <row r="61" spans="3:4" x14ac:dyDescent="0.2">
      <c r="C61" s="12"/>
      <c r="D61" s="12"/>
    </row>
    <row r="62" spans="3:4" x14ac:dyDescent="0.2">
      <c r="C62" s="12"/>
      <c r="D62" s="12"/>
    </row>
    <row r="63" spans="3:4" x14ac:dyDescent="0.2">
      <c r="C63" s="12"/>
      <c r="D63" s="12"/>
    </row>
    <row r="64" spans="3:4" x14ac:dyDescent="0.2">
      <c r="C64" s="12"/>
      <c r="D64" s="12"/>
    </row>
    <row r="65" spans="3:4" x14ac:dyDescent="0.2">
      <c r="C65" s="12"/>
      <c r="D65" s="12"/>
    </row>
    <row r="66" spans="3:4" x14ac:dyDescent="0.2">
      <c r="C66" s="12"/>
      <c r="D66" s="12"/>
    </row>
    <row r="67" spans="3:4" x14ac:dyDescent="0.2">
      <c r="C67" s="12"/>
      <c r="D67" s="12"/>
    </row>
    <row r="68" spans="3:4" x14ac:dyDescent="0.2">
      <c r="C68" s="12"/>
      <c r="D68" s="12"/>
    </row>
    <row r="69" spans="3:4" x14ac:dyDescent="0.2">
      <c r="C69" s="12"/>
      <c r="D69" s="12"/>
    </row>
    <row r="70" spans="3:4" x14ac:dyDescent="0.2">
      <c r="C70" s="12"/>
      <c r="D70" s="12"/>
    </row>
    <row r="71" spans="3:4" x14ac:dyDescent="0.2">
      <c r="C71" s="12"/>
      <c r="D71" s="12"/>
    </row>
    <row r="72" spans="3:4" x14ac:dyDescent="0.2">
      <c r="C72" s="12"/>
      <c r="D72" s="12"/>
    </row>
    <row r="73" spans="3:4" x14ac:dyDescent="0.2">
      <c r="C73" s="12"/>
      <c r="D73" s="12"/>
    </row>
    <row r="74" spans="3:4" x14ac:dyDescent="0.2">
      <c r="C74" s="12"/>
      <c r="D74" s="12"/>
    </row>
    <row r="75" spans="3:4" x14ac:dyDescent="0.2">
      <c r="C75" s="12"/>
      <c r="D75" s="12"/>
    </row>
    <row r="76" spans="3:4" x14ac:dyDescent="0.2">
      <c r="C76" s="12"/>
      <c r="D76" s="12"/>
    </row>
    <row r="77" spans="3:4" x14ac:dyDescent="0.2">
      <c r="C77" s="12"/>
      <c r="D77" s="12"/>
    </row>
    <row r="78" spans="3:4" x14ac:dyDescent="0.2">
      <c r="C78" s="12"/>
      <c r="D78" s="12"/>
    </row>
    <row r="79" spans="3:4" x14ac:dyDescent="0.2">
      <c r="C79" s="12"/>
      <c r="D79" s="12"/>
    </row>
    <row r="80" spans="3:4" x14ac:dyDescent="0.2">
      <c r="C80" s="12"/>
      <c r="D80" s="12"/>
    </row>
    <row r="81" spans="3:4" x14ac:dyDescent="0.2">
      <c r="C81" s="12"/>
      <c r="D81" s="12"/>
    </row>
    <row r="82" spans="3:4" x14ac:dyDescent="0.2">
      <c r="C82" s="12"/>
      <c r="D82" s="12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  <row r="1480" spans="3:4" x14ac:dyDescent="0.2">
      <c r="C1480" s="12"/>
      <c r="D1480" s="12"/>
    </row>
    <row r="1481" spans="3:4" x14ac:dyDescent="0.2">
      <c r="C1481" s="12"/>
      <c r="D1481" s="12"/>
    </row>
    <row r="1482" spans="3:4" x14ac:dyDescent="0.2">
      <c r="C1482" s="12"/>
      <c r="D1482" s="12"/>
    </row>
    <row r="1483" spans="3:4" x14ac:dyDescent="0.2">
      <c r="C1483" s="12"/>
      <c r="D1483" s="12"/>
    </row>
    <row r="1484" spans="3:4" x14ac:dyDescent="0.2">
      <c r="C1484" s="12"/>
      <c r="D1484" s="12"/>
    </row>
    <row r="1485" spans="3:4" x14ac:dyDescent="0.2">
      <c r="C1485" s="12"/>
      <c r="D1485" s="12"/>
    </row>
    <row r="1486" spans="3:4" x14ac:dyDescent="0.2">
      <c r="C1486" s="12"/>
      <c r="D1486" s="12"/>
    </row>
    <row r="1487" spans="3:4" x14ac:dyDescent="0.2">
      <c r="C1487" s="12"/>
      <c r="D1487" s="12"/>
    </row>
    <row r="1488" spans="3:4" x14ac:dyDescent="0.2">
      <c r="C1488" s="12"/>
      <c r="D1488" s="12"/>
    </row>
    <row r="1489" spans="3:4" x14ac:dyDescent="0.2">
      <c r="C1489" s="12"/>
      <c r="D1489" s="12"/>
    </row>
    <row r="1490" spans="3:4" x14ac:dyDescent="0.2">
      <c r="C1490" s="12"/>
      <c r="D1490" s="12"/>
    </row>
    <row r="1491" spans="3:4" x14ac:dyDescent="0.2">
      <c r="C1491" s="12"/>
      <c r="D1491" s="12"/>
    </row>
    <row r="1492" spans="3:4" x14ac:dyDescent="0.2">
      <c r="C1492" s="12"/>
      <c r="D1492" s="12"/>
    </row>
    <row r="1493" spans="3:4" x14ac:dyDescent="0.2">
      <c r="C1493" s="12"/>
      <c r="D1493" s="12"/>
    </row>
    <row r="1494" spans="3:4" x14ac:dyDescent="0.2">
      <c r="C1494" s="12"/>
      <c r="D1494" s="12"/>
    </row>
    <row r="1495" spans="3:4" x14ac:dyDescent="0.2">
      <c r="C1495" s="12"/>
      <c r="D1495" s="12"/>
    </row>
    <row r="1496" spans="3:4" x14ac:dyDescent="0.2">
      <c r="C1496" s="12"/>
      <c r="D1496" s="12"/>
    </row>
    <row r="1497" spans="3:4" x14ac:dyDescent="0.2">
      <c r="C1497" s="12"/>
      <c r="D1497" s="12"/>
    </row>
    <row r="1498" spans="3:4" x14ac:dyDescent="0.2">
      <c r="C1498" s="12"/>
      <c r="D1498" s="12"/>
    </row>
    <row r="1499" spans="3:4" x14ac:dyDescent="0.2">
      <c r="C1499" s="12"/>
      <c r="D1499" s="12"/>
    </row>
    <row r="1500" spans="3:4" x14ac:dyDescent="0.2">
      <c r="C1500" s="12"/>
      <c r="D1500" s="12"/>
    </row>
    <row r="1501" spans="3:4" x14ac:dyDescent="0.2">
      <c r="C1501" s="12"/>
      <c r="D1501" s="12"/>
    </row>
    <row r="1502" spans="3:4" x14ac:dyDescent="0.2">
      <c r="C1502" s="12"/>
      <c r="D1502" s="12"/>
    </row>
    <row r="1503" spans="3:4" x14ac:dyDescent="0.2">
      <c r="C1503" s="12"/>
      <c r="D1503" s="12"/>
    </row>
    <row r="1504" spans="3:4" x14ac:dyDescent="0.2">
      <c r="C1504" s="12"/>
      <c r="D1504" s="12"/>
    </row>
    <row r="1505" spans="3:4" x14ac:dyDescent="0.2">
      <c r="C1505" s="12"/>
      <c r="D1505" s="12"/>
    </row>
    <row r="1506" spans="3:4" x14ac:dyDescent="0.2">
      <c r="C1506" s="12"/>
      <c r="D1506" s="12"/>
    </row>
    <row r="1507" spans="3:4" x14ac:dyDescent="0.2">
      <c r="C1507" s="12"/>
      <c r="D1507" s="12"/>
    </row>
    <row r="1508" spans="3:4" x14ac:dyDescent="0.2">
      <c r="C1508" s="12"/>
      <c r="D1508" s="12"/>
    </row>
    <row r="1509" spans="3:4" x14ac:dyDescent="0.2">
      <c r="C1509" s="12"/>
      <c r="D1509" s="12"/>
    </row>
    <row r="1510" spans="3:4" x14ac:dyDescent="0.2">
      <c r="C1510" s="12"/>
      <c r="D1510" s="12"/>
    </row>
    <row r="1511" spans="3:4" x14ac:dyDescent="0.2">
      <c r="C1511" s="12"/>
      <c r="D1511" s="12"/>
    </row>
    <row r="1512" spans="3:4" x14ac:dyDescent="0.2">
      <c r="C1512" s="12"/>
      <c r="D1512" s="12"/>
    </row>
    <row r="1513" spans="3:4" x14ac:dyDescent="0.2">
      <c r="C1513" s="12"/>
      <c r="D1513" s="12"/>
    </row>
    <row r="1514" spans="3:4" x14ac:dyDescent="0.2">
      <c r="C1514" s="12"/>
      <c r="D1514" s="12"/>
    </row>
    <row r="1515" spans="3:4" x14ac:dyDescent="0.2">
      <c r="C1515" s="12"/>
      <c r="D1515" s="12"/>
    </row>
    <row r="1516" spans="3:4" x14ac:dyDescent="0.2">
      <c r="C1516" s="12"/>
      <c r="D1516" s="12"/>
    </row>
    <row r="1517" spans="3:4" x14ac:dyDescent="0.2">
      <c r="C1517" s="12"/>
      <c r="D1517" s="12"/>
    </row>
    <row r="1518" spans="3:4" x14ac:dyDescent="0.2">
      <c r="C1518" s="12"/>
      <c r="D1518" s="12"/>
    </row>
    <row r="1519" spans="3:4" x14ac:dyDescent="0.2">
      <c r="C1519" s="12"/>
      <c r="D1519" s="12"/>
    </row>
    <row r="1520" spans="3:4" x14ac:dyDescent="0.2">
      <c r="C1520" s="12"/>
      <c r="D1520" s="12"/>
    </row>
    <row r="1521" spans="3:4" x14ac:dyDescent="0.2">
      <c r="C1521" s="12"/>
      <c r="D1521" s="12"/>
    </row>
    <row r="1522" spans="3:4" x14ac:dyDescent="0.2">
      <c r="C1522" s="12"/>
      <c r="D1522" s="12"/>
    </row>
    <row r="1523" spans="3:4" x14ac:dyDescent="0.2">
      <c r="C1523" s="12"/>
      <c r="D1523" s="12"/>
    </row>
    <row r="1524" spans="3:4" x14ac:dyDescent="0.2">
      <c r="C1524" s="12"/>
      <c r="D1524" s="12"/>
    </row>
    <row r="1525" spans="3:4" x14ac:dyDescent="0.2">
      <c r="C1525" s="12"/>
      <c r="D1525" s="12"/>
    </row>
    <row r="1526" spans="3:4" x14ac:dyDescent="0.2">
      <c r="C1526" s="12"/>
      <c r="D1526" s="12"/>
    </row>
    <row r="1527" spans="3:4" x14ac:dyDescent="0.2">
      <c r="C1527" s="12"/>
      <c r="D1527" s="12"/>
    </row>
    <row r="1528" spans="3:4" x14ac:dyDescent="0.2">
      <c r="C1528" s="12"/>
      <c r="D1528" s="12"/>
    </row>
    <row r="1529" spans="3:4" x14ac:dyDescent="0.2">
      <c r="C1529" s="12"/>
      <c r="D1529" s="12"/>
    </row>
    <row r="1530" spans="3:4" x14ac:dyDescent="0.2">
      <c r="C1530" s="12"/>
      <c r="D1530" s="12"/>
    </row>
    <row r="1531" spans="3:4" x14ac:dyDescent="0.2">
      <c r="C1531" s="12"/>
      <c r="D1531" s="12"/>
    </row>
    <row r="1532" spans="3:4" x14ac:dyDescent="0.2">
      <c r="C1532" s="12"/>
      <c r="D1532" s="12"/>
    </row>
    <row r="1533" spans="3:4" x14ac:dyDescent="0.2">
      <c r="C1533" s="12"/>
      <c r="D1533" s="12"/>
    </row>
    <row r="1534" spans="3:4" x14ac:dyDescent="0.2">
      <c r="C1534" s="12"/>
      <c r="D1534" s="12"/>
    </row>
    <row r="1535" spans="3:4" x14ac:dyDescent="0.2">
      <c r="C1535" s="12"/>
      <c r="D1535" s="12"/>
    </row>
    <row r="1536" spans="3:4" x14ac:dyDescent="0.2">
      <c r="C1536" s="12"/>
      <c r="D1536" s="12"/>
    </row>
    <row r="1537" spans="3:4" x14ac:dyDescent="0.2">
      <c r="C1537" s="12"/>
      <c r="D1537" s="12"/>
    </row>
    <row r="1538" spans="3:4" x14ac:dyDescent="0.2">
      <c r="C1538" s="12"/>
      <c r="D1538" s="12"/>
    </row>
    <row r="1539" spans="3:4" x14ac:dyDescent="0.2">
      <c r="C1539" s="12"/>
      <c r="D1539" s="12"/>
    </row>
    <row r="1540" spans="3:4" x14ac:dyDescent="0.2">
      <c r="C1540" s="12"/>
      <c r="D1540" s="12"/>
    </row>
    <row r="1541" spans="3:4" x14ac:dyDescent="0.2">
      <c r="C1541" s="12"/>
      <c r="D1541" s="12"/>
    </row>
    <row r="1542" spans="3:4" x14ac:dyDescent="0.2">
      <c r="C1542" s="12"/>
      <c r="D1542" s="12"/>
    </row>
    <row r="1543" spans="3:4" x14ac:dyDescent="0.2">
      <c r="C1543" s="12"/>
      <c r="D1543" s="12"/>
    </row>
    <row r="1544" spans="3:4" x14ac:dyDescent="0.2">
      <c r="C1544" s="12"/>
      <c r="D1544" s="12"/>
    </row>
    <row r="1545" spans="3:4" x14ac:dyDescent="0.2">
      <c r="C1545" s="12"/>
      <c r="D1545" s="12"/>
    </row>
    <row r="1546" spans="3:4" x14ac:dyDescent="0.2">
      <c r="C1546" s="12"/>
      <c r="D1546" s="12"/>
    </row>
    <row r="1547" spans="3:4" x14ac:dyDescent="0.2">
      <c r="C1547" s="12"/>
      <c r="D1547" s="12"/>
    </row>
    <row r="1548" spans="3:4" x14ac:dyDescent="0.2">
      <c r="C1548" s="12"/>
      <c r="D1548" s="12"/>
    </row>
    <row r="1549" spans="3:4" x14ac:dyDescent="0.2">
      <c r="C1549" s="12"/>
      <c r="D1549" s="12"/>
    </row>
    <row r="1550" spans="3:4" x14ac:dyDescent="0.2">
      <c r="C1550" s="12"/>
      <c r="D1550" s="12"/>
    </row>
    <row r="1551" spans="3:4" x14ac:dyDescent="0.2">
      <c r="C1551" s="12"/>
      <c r="D1551" s="12"/>
    </row>
    <row r="1552" spans="3:4" x14ac:dyDescent="0.2">
      <c r="C1552" s="12"/>
      <c r="D1552" s="12"/>
    </row>
    <row r="1553" spans="3:4" x14ac:dyDescent="0.2">
      <c r="C1553" s="12"/>
      <c r="D1553" s="12"/>
    </row>
    <row r="1554" spans="3:4" x14ac:dyDescent="0.2">
      <c r="C1554" s="12"/>
      <c r="D1554" s="12"/>
    </row>
    <row r="1555" spans="3:4" x14ac:dyDescent="0.2">
      <c r="C1555" s="12"/>
      <c r="D1555" s="12"/>
    </row>
    <row r="1556" spans="3:4" x14ac:dyDescent="0.2">
      <c r="C1556" s="12"/>
      <c r="D1556" s="12"/>
    </row>
    <row r="1557" spans="3:4" x14ac:dyDescent="0.2">
      <c r="C1557" s="12"/>
      <c r="D1557" s="12"/>
    </row>
    <row r="1558" spans="3:4" x14ac:dyDescent="0.2">
      <c r="C1558" s="12"/>
      <c r="D1558" s="12"/>
    </row>
    <row r="1559" spans="3:4" x14ac:dyDescent="0.2">
      <c r="C1559" s="12"/>
      <c r="D1559" s="12"/>
    </row>
    <row r="1560" spans="3:4" x14ac:dyDescent="0.2">
      <c r="C1560" s="12"/>
      <c r="D1560" s="12"/>
    </row>
    <row r="1561" spans="3:4" x14ac:dyDescent="0.2">
      <c r="C1561" s="12"/>
      <c r="D1561" s="12"/>
    </row>
    <row r="1562" spans="3:4" x14ac:dyDescent="0.2">
      <c r="C1562" s="12"/>
      <c r="D1562" s="12"/>
    </row>
    <row r="1563" spans="3:4" x14ac:dyDescent="0.2">
      <c r="C1563" s="12"/>
      <c r="D1563" s="12"/>
    </row>
    <row r="1564" spans="3:4" x14ac:dyDescent="0.2">
      <c r="C1564" s="12"/>
      <c r="D1564" s="12"/>
    </row>
    <row r="1565" spans="3:4" x14ac:dyDescent="0.2">
      <c r="C1565" s="12"/>
      <c r="D1565" s="12"/>
    </row>
    <row r="1566" spans="3:4" x14ac:dyDescent="0.2">
      <c r="C1566" s="12"/>
      <c r="D1566" s="12"/>
    </row>
    <row r="1567" spans="3:4" x14ac:dyDescent="0.2">
      <c r="C1567" s="12"/>
      <c r="D1567" s="12"/>
    </row>
    <row r="1568" spans="3:4" x14ac:dyDescent="0.2">
      <c r="C1568" s="12"/>
      <c r="D1568" s="12"/>
    </row>
    <row r="1569" spans="3:4" x14ac:dyDescent="0.2">
      <c r="C1569" s="12"/>
      <c r="D1569" s="12"/>
    </row>
    <row r="1570" spans="3:4" x14ac:dyDescent="0.2">
      <c r="C1570" s="12"/>
      <c r="D1570" s="12"/>
    </row>
    <row r="1571" spans="3:4" x14ac:dyDescent="0.2">
      <c r="C1571" s="12"/>
      <c r="D1571" s="12"/>
    </row>
    <row r="1572" spans="3:4" x14ac:dyDescent="0.2">
      <c r="C1572" s="12"/>
      <c r="D1572" s="12"/>
    </row>
    <row r="1573" spans="3:4" x14ac:dyDescent="0.2">
      <c r="C1573" s="12"/>
      <c r="D1573" s="12"/>
    </row>
    <row r="1574" spans="3:4" x14ac:dyDescent="0.2">
      <c r="C1574" s="12"/>
      <c r="D1574" s="12"/>
    </row>
    <row r="1575" spans="3:4" x14ac:dyDescent="0.2">
      <c r="C1575" s="12"/>
      <c r="D1575" s="12"/>
    </row>
    <row r="1576" spans="3:4" x14ac:dyDescent="0.2">
      <c r="C1576" s="12"/>
      <c r="D1576" s="12"/>
    </row>
    <row r="1577" spans="3:4" x14ac:dyDescent="0.2">
      <c r="C1577" s="12"/>
      <c r="D1577" s="12"/>
    </row>
    <row r="1578" spans="3:4" x14ac:dyDescent="0.2">
      <c r="C1578" s="12"/>
      <c r="D1578" s="12"/>
    </row>
    <row r="1579" spans="3:4" x14ac:dyDescent="0.2">
      <c r="C1579" s="12"/>
      <c r="D1579" s="12"/>
    </row>
    <row r="1580" spans="3:4" x14ac:dyDescent="0.2">
      <c r="C1580" s="12"/>
      <c r="D1580" s="12"/>
    </row>
    <row r="1581" spans="3:4" x14ac:dyDescent="0.2">
      <c r="C1581" s="12"/>
      <c r="D1581" s="12"/>
    </row>
    <row r="1582" spans="3:4" x14ac:dyDescent="0.2">
      <c r="C1582" s="12"/>
      <c r="D1582" s="12"/>
    </row>
    <row r="1583" spans="3:4" x14ac:dyDescent="0.2">
      <c r="C1583" s="12"/>
      <c r="D1583" s="12"/>
    </row>
    <row r="1584" spans="3:4" x14ac:dyDescent="0.2">
      <c r="C1584" s="12"/>
      <c r="D1584" s="12"/>
    </row>
    <row r="1585" spans="3:4" x14ac:dyDescent="0.2">
      <c r="C1585" s="12"/>
      <c r="D1585" s="12"/>
    </row>
    <row r="1586" spans="3:4" x14ac:dyDescent="0.2">
      <c r="C1586" s="12"/>
      <c r="D1586" s="12"/>
    </row>
    <row r="1587" spans="3:4" x14ac:dyDescent="0.2">
      <c r="C1587" s="12"/>
      <c r="D1587" s="12"/>
    </row>
    <row r="1588" spans="3:4" x14ac:dyDescent="0.2">
      <c r="C1588" s="12"/>
      <c r="D1588" s="12"/>
    </row>
    <row r="1589" spans="3:4" x14ac:dyDescent="0.2">
      <c r="C1589" s="12"/>
      <c r="D1589" s="12"/>
    </row>
    <row r="1590" spans="3:4" x14ac:dyDescent="0.2">
      <c r="C1590" s="12"/>
      <c r="D1590" s="12"/>
    </row>
    <row r="1591" spans="3:4" x14ac:dyDescent="0.2">
      <c r="C1591" s="12"/>
      <c r="D1591" s="12"/>
    </row>
    <row r="1592" spans="3:4" x14ac:dyDescent="0.2">
      <c r="C1592" s="12"/>
      <c r="D1592" s="12"/>
    </row>
    <row r="1593" spans="3:4" x14ac:dyDescent="0.2">
      <c r="C1593" s="12"/>
      <c r="D1593" s="12"/>
    </row>
    <row r="1594" spans="3:4" x14ac:dyDescent="0.2">
      <c r="C1594" s="12"/>
      <c r="D1594" s="12"/>
    </row>
    <row r="1595" spans="3:4" x14ac:dyDescent="0.2">
      <c r="C1595" s="12"/>
      <c r="D1595" s="12"/>
    </row>
    <row r="1596" spans="3:4" x14ac:dyDescent="0.2">
      <c r="C1596" s="12"/>
      <c r="D1596" s="12"/>
    </row>
    <row r="1597" spans="3:4" x14ac:dyDescent="0.2">
      <c r="C1597" s="12"/>
      <c r="D1597" s="12"/>
    </row>
    <row r="1598" spans="3:4" x14ac:dyDescent="0.2">
      <c r="C1598" s="12"/>
      <c r="D1598" s="12"/>
    </row>
    <row r="1599" spans="3:4" x14ac:dyDescent="0.2">
      <c r="C1599" s="12"/>
      <c r="D1599" s="12"/>
    </row>
    <row r="1600" spans="3:4" x14ac:dyDescent="0.2">
      <c r="C1600" s="12"/>
      <c r="D1600" s="12"/>
    </row>
    <row r="1601" spans="3:4" x14ac:dyDescent="0.2">
      <c r="C1601" s="12"/>
      <c r="D1601" s="12"/>
    </row>
    <row r="1602" spans="3:4" x14ac:dyDescent="0.2">
      <c r="C1602" s="12"/>
      <c r="D1602" s="12"/>
    </row>
    <row r="1603" spans="3:4" x14ac:dyDescent="0.2">
      <c r="C1603" s="12"/>
      <c r="D1603" s="12"/>
    </row>
    <row r="1604" spans="3:4" x14ac:dyDescent="0.2">
      <c r="C1604" s="12"/>
      <c r="D1604" s="12"/>
    </row>
    <row r="1605" spans="3:4" x14ac:dyDescent="0.2">
      <c r="C1605" s="12"/>
      <c r="D1605" s="12"/>
    </row>
    <row r="1606" spans="3:4" x14ac:dyDescent="0.2">
      <c r="C1606" s="12"/>
      <c r="D1606" s="12"/>
    </row>
    <row r="1607" spans="3:4" x14ac:dyDescent="0.2">
      <c r="C1607" s="12"/>
      <c r="D1607" s="12"/>
    </row>
    <row r="1608" spans="3:4" x14ac:dyDescent="0.2">
      <c r="C1608" s="12"/>
      <c r="D1608" s="12"/>
    </row>
    <row r="1609" spans="3:4" x14ac:dyDescent="0.2">
      <c r="C1609" s="12"/>
      <c r="D1609" s="12"/>
    </row>
    <row r="1610" spans="3:4" x14ac:dyDescent="0.2">
      <c r="C1610" s="12"/>
      <c r="D1610" s="12"/>
    </row>
    <row r="1611" spans="3:4" x14ac:dyDescent="0.2">
      <c r="C1611" s="12"/>
      <c r="D1611" s="12"/>
    </row>
    <row r="1612" spans="3:4" x14ac:dyDescent="0.2">
      <c r="C1612" s="12"/>
      <c r="D1612" s="12"/>
    </row>
    <row r="1613" spans="3:4" x14ac:dyDescent="0.2">
      <c r="C1613" s="12"/>
      <c r="D1613" s="12"/>
    </row>
    <row r="1614" spans="3:4" x14ac:dyDescent="0.2">
      <c r="C1614" s="12"/>
      <c r="D1614" s="12"/>
    </row>
    <row r="1615" spans="3:4" x14ac:dyDescent="0.2">
      <c r="C1615" s="12"/>
      <c r="D1615" s="12"/>
    </row>
    <row r="1616" spans="3:4" x14ac:dyDescent="0.2">
      <c r="C1616" s="12"/>
      <c r="D1616" s="12"/>
    </row>
    <row r="1617" spans="3:4" x14ac:dyDescent="0.2">
      <c r="C1617" s="12"/>
      <c r="D1617" s="12"/>
    </row>
    <row r="1618" spans="3:4" x14ac:dyDescent="0.2">
      <c r="C1618" s="12"/>
      <c r="D1618" s="12"/>
    </row>
    <row r="1619" spans="3:4" x14ac:dyDescent="0.2">
      <c r="C1619" s="12"/>
      <c r="D1619" s="12"/>
    </row>
    <row r="1620" spans="3:4" x14ac:dyDescent="0.2">
      <c r="C1620" s="12"/>
      <c r="D1620" s="12"/>
    </row>
    <row r="1621" spans="3:4" x14ac:dyDescent="0.2">
      <c r="C1621" s="12"/>
      <c r="D1621" s="12"/>
    </row>
    <row r="1622" spans="3:4" x14ac:dyDescent="0.2">
      <c r="C1622" s="12"/>
      <c r="D1622" s="12"/>
    </row>
    <row r="1623" spans="3:4" x14ac:dyDescent="0.2">
      <c r="C1623" s="12"/>
      <c r="D1623" s="12"/>
    </row>
    <row r="1624" spans="3:4" x14ac:dyDescent="0.2">
      <c r="C1624" s="12"/>
      <c r="D1624" s="12"/>
    </row>
    <row r="1625" spans="3:4" x14ac:dyDescent="0.2">
      <c r="C1625" s="12"/>
      <c r="D1625" s="12"/>
    </row>
    <row r="1626" spans="3:4" x14ac:dyDescent="0.2">
      <c r="C1626" s="12"/>
      <c r="D1626" s="12"/>
    </row>
    <row r="1627" spans="3:4" x14ac:dyDescent="0.2">
      <c r="C1627" s="12"/>
      <c r="D1627" s="12"/>
    </row>
    <row r="1628" spans="3:4" x14ac:dyDescent="0.2">
      <c r="C1628" s="12"/>
      <c r="D1628" s="12"/>
    </row>
    <row r="1629" spans="3:4" x14ac:dyDescent="0.2">
      <c r="C1629" s="12"/>
      <c r="D1629" s="12"/>
    </row>
    <row r="1630" spans="3:4" x14ac:dyDescent="0.2">
      <c r="C1630" s="12"/>
      <c r="D1630" s="12"/>
    </row>
    <row r="1631" spans="3:4" x14ac:dyDescent="0.2">
      <c r="C1631" s="12"/>
      <c r="D1631" s="12"/>
    </row>
    <row r="1632" spans="3:4" x14ac:dyDescent="0.2">
      <c r="C1632" s="12"/>
      <c r="D1632" s="12"/>
    </row>
    <row r="1633" spans="3:4" x14ac:dyDescent="0.2">
      <c r="C1633" s="12"/>
      <c r="D1633" s="12"/>
    </row>
    <row r="1634" spans="3:4" x14ac:dyDescent="0.2">
      <c r="C1634" s="12"/>
      <c r="D1634" s="12"/>
    </row>
    <row r="1635" spans="3:4" x14ac:dyDescent="0.2">
      <c r="C1635" s="12"/>
      <c r="D1635" s="12"/>
    </row>
    <row r="1636" spans="3:4" x14ac:dyDescent="0.2">
      <c r="C1636" s="12"/>
      <c r="D1636" s="12"/>
    </row>
    <row r="1637" spans="3:4" x14ac:dyDescent="0.2">
      <c r="C1637" s="12"/>
      <c r="D1637" s="12"/>
    </row>
    <row r="1638" spans="3:4" x14ac:dyDescent="0.2">
      <c r="C1638" s="12"/>
      <c r="D1638" s="12"/>
    </row>
    <row r="1639" spans="3:4" x14ac:dyDescent="0.2">
      <c r="C1639" s="12"/>
      <c r="D1639" s="12"/>
    </row>
    <row r="1640" spans="3:4" x14ac:dyDescent="0.2">
      <c r="C1640" s="12"/>
      <c r="D1640" s="12"/>
    </row>
    <row r="1641" spans="3:4" x14ac:dyDescent="0.2">
      <c r="C1641" s="12"/>
      <c r="D1641" s="12"/>
    </row>
    <row r="1642" spans="3:4" x14ac:dyDescent="0.2">
      <c r="C1642" s="12"/>
      <c r="D1642" s="12"/>
    </row>
    <row r="1643" spans="3:4" x14ac:dyDescent="0.2">
      <c r="C1643" s="12"/>
      <c r="D1643" s="12"/>
    </row>
    <row r="1644" spans="3:4" x14ac:dyDescent="0.2">
      <c r="C1644" s="12"/>
      <c r="D1644" s="12"/>
    </row>
    <row r="1645" spans="3:4" x14ac:dyDescent="0.2">
      <c r="C1645" s="12"/>
      <c r="D1645" s="12"/>
    </row>
    <row r="1646" spans="3:4" x14ac:dyDescent="0.2">
      <c r="C1646" s="12"/>
      <c r="D1646" s="12"/>
    </row>
    <row r="1647" spans="3:4" x14ac:dyDescent="0.2">
      <c r="C1647" s="12"/>
      <c r="D1647" s="12"/>
    </row>
    <row r="1648" spans="3:4" x14ac:dyDescent="0.2">
      <c r="C1648" s="12"/>
      <c r="D1648" s="12"/>
    </row>
    <row r="1649" spans="3:4" x14ac:dyDescent="0.2">
      <c r="C1649" s="12"/>
      <c r="D1649" s="12"/>
    </row>
    <row r="1650" spans="3:4" x14ac:dyDescent="0.2">
      <c r="C1650" s="12"/>
      <c r="D1650" s="12"/>
    </row>
    <row r="1651" spans="3:4" x14ac:dyDescent="0.2">
      <c r="C1651" s="12"/>
      <c r="D1651" s="12"/>
    </row>
    <row r="1652" spans="3:4" x14ac:dyDescent="0.2">
      <c r="C1652" s="12"/>
      <c r="D1652" s="12"/>
    </row>
    <row r="1653" spans="3:4" x14ac:dyDescent="0.2">
      <c r="C1653" s="12"/>
      <c r="D1653" s="12"/>
    </row>
    <row r="1654" spans="3:4" x14ac:dyDescent="0.2">
      <c r="C1654" s="12"/>
      <c r="D1654" s="12"/>
    </row>
    <row r="1655" spans="3:4" x14ac:dyDescent="0.2">
      <c r="C1655" s="12"/>
      <c r="D1655" s="12"/>
    </row>
    <row r="1656" spans="3:4" x14ac:dyDescent="0.2">
      <c r="C1656" s="12"/>
      <c r="D1656" s="12"/>
    </row>
    <row r="1657" spans="3:4" x14ac:dyDescent="0.2">
      <c r="C1657" s="12"/>
      <c r="D1657" s="12"/>
    </row>
    <row r="1658" spans="3:4" x14ac:dyDescent="0.2">
      <c r="C1658" s="12"/>
      <c r="D1658" s="12"/>
    </row>
    <row r="1659" spans="3:4" x14ac:dyDescent="0.2">
      <c r="C1659" s="12"/>
      <c r="D1659" s="12"/>
    </row>
    <row r="1660" spans="3:4" x14ac:dyDescent="0.2">
      <c r="C1660" s="12"/>
      <c r="D1660" s="12"/>
    </row>
    <row r="1661" spans="3:4" x14ac:dyDescent="0.2">
      <c r="C1661" s="12"/>
      <c r="D1661" s="12"/>
    </row>
    <row r="1662" spans="3:4" x14ac:dyDescent="0.2">
      <c r="C1662" s="12"/>
      <c r="D1662" s="12"/>
    </row>
    <row r="1663" spans="3:4" x14ac:dyDescent="0.2">
      <c r="C1663" s="12"/>
      <c r="D1663" s="12"/>
    </row>
    <row r="1664" spans="3:4" x14ac:dyDescent="0.2">
      <c r="C1664" s="12"/>
      <c r="D1664" s="12"/>
    </row>
    <row r="1665" spans="3:4" x14ac:dyDescent="0.2">
      <c r="C1665" s="12"/>
      <c r="D1665" s="12"/>
    </row>
    <row r="1666" spans="3:4" x14ac:dyDescent="0.2">
      <c r="C1666" s="12"/>
      <c r="D1666" s="12"/>
    </row>
    <row r="1667" spans="3:4" x14ac:dyDescent="0.2">
      <c r="C1667" s="12"/>
      <c r="D1667" s="12"/>
    </row>
    <row r="1668" spans="3:4" x14ac:dyDescent="0.2">
      <c r="C1668" s="12"/>
      <c r="D1668" s="12"/>
    </row>
    <row r="1669" spans="3:4" x14ac:dyDescent="0.2">
      <c r="C1669" s="12"/>
      <c r="D1669" s="12"/>
    </row>
    <row r="1670" spans="3:4" x14ac:dyDescent="0.2">
      <c r="C1670" s="12"/>
      <c r="D1670" s="12"/>
    </row>
    <row r="1671" spans="3:4" x14ac:dyDescent="0.2">
      <c r="C1671" s="12"/>
      <c r="D1671" s="12"/>
    </row>
    <row r="1672" spans="3:4" x14ac:dyDescent="0.2">
      <c r="C1672" s="12"/>
      <c r="D1672" s="12"/>
    </row>
    <row r="1673" spans="3:4" x14ac:dyDescent="0.2">
      <c r="C1673" s="12"/>
      <c r="D1673" s="12"/>
    </row>
    <row r="1674" spans="3:4" x14ac:dyDescent="0.2">
      <c r="C1674" s="12"/>
      <c r="D1674" s="12"/>
    </row>
    <row r="1675" spans="3:4" x14ac:dyDescent="0.2">
      <c r="C1675" s="12"/>
      <c r="D1675" s="12"/>
    </row>
    <row r="1676" spans="3:4" x14ac:dyDescent="0.2">
      <c r="C1676" s="12"/>
      <c r="D1676" s="12"/>
    </row>
    <row r="1677" spans="3:4" x14ac:dyDescent="0.2">
      <c r="C1677" s="12"/>
      <c r="D1677" s="12"/>
    </row>
    <row r="1678" spans="3:4" x14ac:dyDescent="0.2">
      <c r="C1678" s="12"/>
      <c r="D1678" s="12"/>
    </row>
    <row r="1679" spans="3:4" x14ac:dyDescent="0.2">
      <c r="C1679" s="12"/>
      <c r="D1679" s="12"/>
    </row>
    <row r="1680" spans="3:4" x14ac:dyDescent="0.2">
      <c r="C1680" s="12"/>
      <c r="D1680" s="12"/>
    </row>
    <row r="1681" spans="3:4" x14ac:dyDescent="0.2">
      <c r="C1681" s="12"/>
      <c r="D1681" s="12"/>
    </row>
    <row r="1682" spans="3:4" x14ac:dyDescent="0.2">
      <c r="C1682" s="12"/>
      <c r="D1682" s="12"/>
    </row>
    <row r="1683" spans="3:4" x14ac:dyDescent="0.2">
      <c r="C1683" s="12"/>
      <c r="D1683" s="12"/>
    </row>
    <row r="1684" spans="3:4" x14ac:dyDescent="0.2">
      <c r="C1684" s="12"/>
      <c r="D1684" s="12"/>
    </row>
    <row r="1685" spans="3:4" x14ac:dyDescent="0.2">
      <c r="C1685" s="12"/>
      <c r="D1685" s="12"/>
    </row>
    <row r="1686" spans="3:4" x14ac:dyDescent="0.2">
      <c r="C1686" s="12"/>
      <c r="D1686" s="12"/>
    </row>
    <row r="1687" spans="3:4" x14ac:dyDescent="0.2">
      <c r="C1687" s="12"/>
      <c r="D1687" s="12"/>
    </row>
    <row r="1688" spans="3:4" x14ac:dyDescent="0.2">
      <c r="C1688" s="12"/>
      <c r="D1688" s="12"/>
    </row>
    <row r="1689" spans="3:4" x14ac:dyDescent="0.2">
      <c r="C1689" s="12"/>
      <c r="D1689" s="12"/>
    </row>
    <row r="1690" spans="3:4" x14ac:dyDescent="0.2">
      <c r="C1690" s="12"/>
      <c r="D1690" s="12"/>
    </row>
    <row r="1691" spans="3:4" x14ac:dyDescent="0.2">
      <c r="C1691" s="12"/>
      <c r="D1691" s="12"/>
    </row>
    <row r="1692" spans="3:4" x14ac:dyDescent="0.2">
      <c r="C1692" s="12"/>
      <c r="D1692" s="12"/>
    </row>
    <row r="1693" spans="3:4" x14ac:dyDescent="0.2">
      <c r="C1693" s="12"/>
      <c r="D1693" s="12"/>
    </row>
    <row r="1694" spans="3:4" x14ac:dyDescent="0.2">
      <c r="C1694" s="12"/>
      <c r="D1694" s="12"/>
    </row>
    <row r="1695" spans="3:4" x14ac:dyDescent="0.2">
      <c r="C1695" s="12"/>
      <c r="D1695" s="12"/>
    </row>
    <row r="1696" spans="3:4" x14ac:dyDescent="0.2">
      <c r="C1696" s="12"/>
      <c r="D1696" s="12"/>
    </row>
    <row r="1697" spans="3:4" x14ac:dyDescent="0.2">
      <c r="C1697" s="12"/>
      <c r="D1697" s="12"/>
    </row>
    <row r="1698" spans="3:4" x14ac:dyDescent="0.2">
      <c r="C1698" s="12"/>
      <c r="D1698" s="12"/>
    </row>
    <row r="1699" spans="3:4" x14ac:dyDescent="0.2">
      <c r="C1699" s="12"/>
      <c r="D1699" s="12"/>
    </row>
    <row r="1700" spans="3:4" x14ac:dyDescent="0.2">
      <c r="C1700" s="12"/>
      <c r="D1700" s="12"/>
    </row>
    <row r="1701" spans="3:4" x14ac:dyDescent="0.2">
      <c r="C1701" s="12"/>
      <c r="D1701" s="12"/>
    </row>
    <row r="1702" spans="3:4" x14ac:dyDescent="0.2">
      <c r="C1702" s="12"/>
      <c r="D1702" s="12"/>
    </row>
    <row r="1703" spans="3:4" x14ac:dyDescent="0.2">
      <c r="C1703" s="12"/>
      <c r="D1703" s="12"/>
    </row>
    <row r="1704" spans="3:4" x14ac:dyDescent="0.2">
      <c r="C1704" s="12"/>
      <c r="D1704" s="12"/>
    </row>
    <row r="1705" spans="3:4" x14ac:dyDescent="0.2">
      <c r="C1705" s="12"/>
      <c r="D1705" s="12"/>
    </row>
    <row r="1706" spans="3:4" x14ac:dyDescent="0.2">
      <c r="C1706" s="12"/>
      <c r="D1706" s="12"/>
    </row>
    <row r="1707" spans="3:4" x14ac:dyDescent="0.2">
      <c r="C1707" s="12"/>
      <c r="D1707" s="12"/>
    </row>
    <row r="1708" spans="3:4" x14ac:dyDescent="0.2">
      <c r="C1708" s="12"/>
      <c r="D1708" s="12"/>
    </row>
    <row r="1709" spans="3:4" x14ac:dyDescent="0.2">
      <c r="C1709" s="12"/>
      <c r="D1709" s="12"/>
    </row>
    <row r="1710" spans="3:4" x14ac:dyDescent="0.2">
      <c r="C1710" s="12"/>
      <c r="D1710" s="12"/>
    </row>
    <row r="1711" spans="3:4" x14ac:dyDescent="0.2">
      <c r="C1711" s="12"/>
      <c r="D1711" s="12"/>
    </row>
    <row r="1712" spans="3:4" x14ac:dyDescent="0.2">
      <c r="C1712" s="12"/>
      <c r="D1712" s="12"/>
    </row>
    <row r="1713" spans="3:4" x14ac:dyDescent="0.2">
      <c r="C1713" s="12"/>
      <c r="D1713" s="12"/>
    </row>
    <row r="1714" spans="3:4" x14ac:dyDescent="0.2">
      <c r="C1714" s="12"/>
      <c r="D1714" s="12"/>
    </row>
    <row r="1715" spans="3:4" x14ac:dyDescent="0.2">
      <c r="C1715" s="12"/>
      <c r="D1715" s="12"/>
    </row>
    <row r="1716" spans="3:4" x14ac:dyDescent="0.2">
      <c r="C1716" s="12"/>
      <c r="D1716" s="12"/>
    </row>
    <row r="1717" spans="3:4" x14ac:dyDescent="0.2">
      <c r="C1717" s="12"/>
      <c r="D1717" s="12"/>
    </row>
    <row r="1718" spans="3:4" x14ac:dyDescent="0.2">
      <c r="C1718" s="12"/>
      <c r="D1718" s="12"/>
    </row>
    <row r="1719" spans="3:4" x14ac:dyDescent="0.2">
      <c r="C1719" s="12"/>
      <c r="D1719" s="12"/>
    </row>
    <row r="1720" spans="3:4" x14ac:dyDescent="0.2">
      <c r="C1720" s="12"/>
      <c r="D1720" s="12"/>
    </row>
    <row r="1721" spans="3:4" x14ac:dyDescent="0.2">
      <c r="C1721" s="12"/>
      <c r="D1721" s="12"/>
    </row>
    <row r="1722" spans="3:4" x14ac:dyDescent="0.2">
      <c r="C1722" s="12"/>
      <c r="D1722" s="12"/>
    </row>
    <row r="1723" spans="3:4" x14ac:dyDescent="0.2">
      <c r="C1723" s="12"/>
      <c r="D1723" s="12"/>
    </row>
    <row r="1724" spans="3:4" x14ac:dyDescent="0.2">
      <c r="C1724" s="12"/>
      <c r="D1724" s="12"/>
    </row>
    <row r="1725" spans="3:4" x14ac:dyDescent="0.2">
      <c r="C1725" s="12"/>
      <c r="D1725" s="12"/>
    </row>
    <row r="1726" spans="3:4" x14ac:dyDescent="0.2">
      <c r="C1726" s="12"/>
      <c r="D1726" s="12"/>
    </row>
    <row r="1727" spans="3:4" x14ac:dyDescent="0.2">
      <c r="C1727" s="12"/>
      <c r="D1727" s="12"/>
    </row>
    <row r="1728" spans="3:4" x14ac:dyDescent="0.2">
      <c r="C1728" s="12"/>
      <c r="D1728" s="12"/>
    </row>
    <row r="1729" spans="3:4" x14ac:dyDescent="0.2">
      <c r="C1729" s="12"/>
      <c r="D1729" s="12"/>
    </row>
    <row r="1730" spans="3:4" x14ac:dyDescent="0.2">
      <c r="C1730" s="12"/>
      <c r="D1730" s="12"/>
    </row>
    <row r="1731" spans="3:4" x14ac:dyDescent="0.2">
      <c r="C1731" s="12"/>
      <c r="D1731" s="12"/>
    </row>
    <row r="1732" spans="3:4" x14ac:dyDescent="0.2">
      <c r="C1732" s="12"/>
      <c r="D1732" s="12"/>
    </row>
    <row r="1733" spans="3:4" x14ac:dyDescent="0.2">
      <c r="C1733" s="12"/>
      <c r="D1733" s="12"/>
    </row>
    <row r="1734" spans="3:4" x14ac:dyDescent="0.2">
      <c r="C1734" s="12"/>
      <c r="D1734" s="12"/>
    </row>
    <row r="1735" spans="3:4" x14ac:dyDescent="0.2">
      <c r="C1735" s="12"/>
      <c r="D1735" s="12"/>
    </row>
    <row r="1736" spans="3:4" x14ac:dyDescent="0.2">
      <c r="C1736" s="12"/>
      <c r="D1736" s="12"/>
    </row>
    <row r="1737" spans="3:4" x14ac:dyDescent="0.2">
      <c r="C1737" s="12"/>
      <c r="D1737" s="12"/>
    </row>
    <row r="1738" spans="3:4" x14ac:dyDescent="0.2">
      <c r="C1738" s="12"/>
      <c r="D1738" s="12"/>
    </row>
    <row r="1739" spans="3:4" x14ac:dyDescent="0.2">
      <c r="C1739" s="12"/>
      <c r="D1739" s="12"/>
    </row>
    <row r="1740" spans="3:4" x14ac:dyDescent="0.2">
      <c r="C1740" s="12"/>
      <c r="D1740" s="12"/>
    </row>
    <row r="1741" spans="3:4" x14ac:dyDescent="0.2">
      <c r="C1741" s="12"/>
      <c r="D1741" s="12"/>
    </row>
    <row r="1742" spans="3:4" x14ac:dyDescent="0.2">
      <c r="C1742" s="12"/>
      <c r="D1742" s="12"/>
    </row>
    <row r="1743" spans="3:4" x14ac:dyDescent="0.2">
      <c r="C1743" s="12"/>
      <c r="D1743" s="12"/>
    </row>
    <row r="1744" spans="3:4" x14ac:dyDescent="0.2">
      <c r="C1744" s="12"/>
      <c r="D1744" s="12"/>
    </row>
    <row r="1745" spans="3:4" x14ac:dyDescent="0.2">
      <c r="C1745" s="12"/>
      <c r="D1745" s="12"/>
    </row>
    <row r="1746" spans="3:4" x14ac:dyDescent="0.2">
      <c r="C1746" s="12"/>
      <c r="D1746" s="12"/>
    </row>
    <row r="1747" spans="3:4" x14ac:dyDescent="0.2">
      <c r="C1747" s="12"/>
      <c r="D1747" s="12"/>
    </row>
    <row r="1748" spans="3:4" x14ac:dyDescent="0.2">
      <c r="C1748" s="12"/>
      <c r="D1748" s="12"/>
    </row>
    <row r="1749" spans="3:4" x14ac:dyDescent="0.2">
      <c r="C1749" s="12"/>
      <c r="D1749" s="12"/>
    </row>
    <row r="1750" spans="3:4" x14ac:dyDescent="0.2">
      <c r="C1750" s="12"/>
      <c r="D1750" s="12"/>
    </row>
    <row r="1751" spans="3:4" x14ac:dyDescent="0.2">
      <c r="C1751" s="12"/>
      <c r="D1751" s="12"/>
    </row>
    <row r="1752" spans="3:4" x14ac:dyDescent="0.2">
      <c r="C1752" s="12"/>
      <c r="D1752" s="12"/>
    </row>
    <row r="1753" spans="3:4" x14ac:dyDescent="0.2">
      <c r="C1753" s="12"/>
      <c r="D1753" s="12"/>
    </row>
    <row r="1754" spans="3:4" x14ac:dyDescent="0.2">
      <c r="C1754" s="12"/>
      <c r="D1754" s="12"/>
    </row>
    <row r="1755" spans="3:4" x14ac:dyDescent="0.2">
      <c r="C1755" s="12"/>
      <c r="D1755" s="12"/>
    </row>
    <row r="1756" spans="3:4" x14ac:dyDescent="0.2">
      <c r="C1756" s="12"/>
      <c r="D1756" s="12"/>
    </row>
    <row r="1757" spans="3:4" x14ac:dyDescent="0.2">
      <c r="C1757" s="12"/>
      <c r="D1757" s="12"/>
    </row>
    <row r="1758" spans="3:4" x14ac:dyDescent="0.2">
      <c r="C1758" s="12"/>
      <c r="D1758" s="12"/>
    </row>
    <row r="1759" spans="3:4" x14ac:dyDescent="0.2">
      <c r="C1759" s="12"/>
      <c r="D1759" s="12"/>
    </row>
    <row r="1760" spans="3:4" x14ac:dyDescent="0.2">
      <c r="C1760" s="12"/>
      <c r="D1760" s="12"/>
    </row>
    <row r="1761" spans="3:4" x14ac:dyDescent="0.2">
      <c r="C1761" s="12"/>
      <c r="D1761" s="12"/>
    </row>
    <row r="1762" spans="3:4" x14ac:dyDescent="0.2">
      <c r="C1762" s="12"/>
      <c r="D1762" s="12"/>
    </row>
    <row r="1763" spans="3:4" x14ac:dyDescent="0.2">
      <c r="C1763" s="12"/>
      <c r="D1763" s="12"/>
    </row>
    <row r="1764" spans="3:4" x14ac:dyDescent="0.2">
      <c r="C1764" s="12"/>
      <c r="D1764" s="12"/>
    </row>
    <row r="1765" spans="3:4" x14ac:dyDescent="0.2">
      <c r="C1765" s="12"/>
      <c r="D1765" s="12"/>
    </row>
    <row r="1766" spans="3:4" x14ac:dyDescent="0.2">
      <c r="C1766" s="12"/>
      <c r="D1766" s="12"/>
    </row>
    <row r="1767" spans="3:4" x14ac:dyDescent="0.2">
      <c r="C1767" s="12"/>
      <c r="D1767" s="12"/>
    </row>
    <row r="1768" spans="3:4" x14ac:dyDescent="0.2">
      <c r="C1768" s="12"/>
      <c r="D1768" s="12"/>
    </row>
    <row r="1769" spans="3:4" x14ac:dyDescent="0.2">
      <c r="C1769" s="12"/>
      <c r="D1769" s="12"/>
    </row>
    <row r="1770" spans="3:4" x14ac:dyDescent="0.2">
      <c r="C1770" s="12"/>
      <c r="D1770" s="12"/>
    </row>
    <row r="1771" spans="3:4" x14ac:dyDescent="0.2">
      <c r="C1771" s="12"/>
      <c r="D1771" s="12"/>
    </row>
    <row r="1772" spans="3:4" x14ac:dyDescent="0.2">
      <c r="C1772" s="12"/>
      <c r="D1772" s="12"/>
    </row>
    <row r="1773" spans="3:4" x14ac:dyDescent="0.2">
      <c r="C1773" s="12"/>
      <c r="D1773" s="12"/>
    </row>
    <row r="1774" spans="3:4" x14ac:dyDescent="0.2">
      <c r="C1774" s="12"/>
      <c r="D1774" s="12"/>
    </row>
    <row r="1775" spans="3:4" x14ac:dyDescent="0.2">
      <c r="C1775" s="12"/>
      <c r="D1775" s="12"/>
    </row>
    <row r="1776" spans="3:4" x14ac:dyDescent="0.2">
      <c r="C1776" s="12"/>
      <c r="D1776" s="12"/>
    </row>
    <row r="1777" spans="3:4" x14ac:dyDescent="0.2">
      <c r="C1777" s="12"/>
      <c r="D1777" s="12"/>
    </row>
    <row r="1778" spans="3:4" x14ac:dyDescent="0.2">
      <c r="C1778" s="12"/>
      <c r="D1778" s="12"/>
    </row>
    <row r="1779" spans="3:4" x14ac:dyDescent="0.2">
      <c r="C1779" s="12"/>
      <c r="D1779" s="12"/>
    </row>
    <row r="1780" spans="3:4" x14ac:dyDescent="0.2">
      <c r="C1780" s="12"/>
      <c r="D1780" s="12"/>
    </row>
    <row r="1781" spans="3:4" x14ac:dyDescent="0.2">
      <c r="C1781" s="12"/>
      <c r="D1781" s="12"/>
    </row>
    <row r="1782" spans="3:4" x14ac:dyDescent="0.2">
      <c r="C1782" s="12"/>
      <c r="D1782" s="12"/>
    </row>
    <row r="1783" spans="3:4" x14ac:dyDescent="0.2">
      <c r="C1783" s="12"/>
      <c r="D1783" s="12"/>
    </row>
    <row r="1784" spans="3:4" x14ac:dyDescent="0.2">
      <c r="C1784" s="12"/>
      <c r="D1784" s="12"/>
    </row>
    <row r="1785" spans="3:4" x14ac:dyDescent="0.2">
      <c r="C1785" s="12"/>
      <c r="D1785" s="12"/>
    </row>
    <row r="1786" spans="3:4" x14ac:dyDescent="0.2">
      <c r="C1786" s="12"/>
      <c r="D1786" s="12"/>
    </row>
    <row r="1787" spans="3:4" x14ac:dyDescent="0.2">
      <c r="C1787" s="12"/>
      <c r="D1787" s="12"/>
    </row>
    <row r="1788" spans="3:4" x14ac:dyDescent="0.2">
      <c r="C1788" s="12"/>
      <c r="D1788" s="12"/>
    </row>
    <row r="1789" spans="3:4" x14ac:dyDescent="0.2">
      <c r="C1789" s="12"/>
      <c r="D1789" s="12"/>
    </row>
    <row r="1790" spans="3:4" x14ac:dyDescent="0.2">
      <c r="C1790" s="12"/>
      <c r="D1790" s="12"/>
    </row>
    <row r="1791" spans="3:4" x14ac:dyDescent="0.2">
      <c r="C1791" s="12"/>
      <c r="D1791" s="12"/>
    </row>
    <row r="1792" spans="3:4" x14ac:dyDescent="0.2">
      <c r="C1792" s="12"/>
      <c r="D1792" s="12"/>
    </row>
    <row r="1793" spans="3:4" x14ac:dyDescent="0.2">
      <c r="C1793" s="12"/>
      <c r="D1793" s="12"/>
    </row>
    <row r="1794" spans="3:4" x14ac:dyDescent="0.2">
      <c r="C1794" s="12"/>
      <c r="D1794" s="12"/>
    </row>
    <row r="1795" spans="3:4" x14ac:dyDescent="0.2">
      <c r="C1795" s="12"/>
      <c r="D1795" s="12"/>
    </row>
    <row r="1796" spans="3:4" x14ac:dyDescent="0.2">
      <c r="C1796" s="12"/>
      <c r="D1796" s="12"/>
    </row>
    <row r="1797" spans="3:4" x14ac:dyDescent="0.2">
      <c r="C1797" s="12"/>
      <c r="D1797" s="12"/>
    </row>
    <row r="1798" spans="3:4" x14ac:dyDescent="0.2">
      <c r="C1798" s="12"/>
      <c r="D1798" s="12"/>
    </row>
    <row r="1799" spans="3:4" x14ac:dyDescent="0.2">
      <c r="C1799" s="12"/>
      <c r="D1799" s="12"/>
    </row>
    <row r="1800" spans="3:4" x14ac:dyDescent="0.2">
      <c r="C1800" s="12"/>
      <c r="D1800" s="12"/>
    </row>
    <row r="1801" spans="3:4" x14ac:dyDescent="0.2">
      <c r="C1801" s="12"/>
      <c r="D1801" s="12"/>
    </row>
    <row r="1802" spans="3:4" x14ac:dyDescent="0.2">
      <c r="C1802" s="12"/>
      <c r="D1802" s="12"/>
    </row>
    <row r="1803" spans="3:4" x14ac:dyDescent="0.2">
      <c r="C1803" s="12"/>
      <c r="D1803" s="12"/>
    </row>
    <row r="1804" spans="3:4" x14ac:dyDescent="0.2">
      <c r="C1804" s="12"/>
      <c r="D1804" s="12"/>
    </row>
    <row r="1805" spans="3:4" x14ac:dyDescent="0.2">
      <c r="C1805" s="12"/>
      <c r="D1805" s="12"/>
    </row>
    <row r="1806" spans="3:4" x14ac:dyDescent="0.2">
      <c r="C1806" s="12"/>
      <c r="D1806" s="12"/>
    </row>
    <row r="1807" spans="3:4" x14ac:dyDescent="0.2">
      <c r="C1807" s="12"/>
      <c r="D1807" s="12"/>
    </row>
    <row r="1808" spans="3:4" x14ac:dyDescent="0.2">
      <c r="C1808" s="12"/>
      <c r="D1808" s="12"/>
    </row>
    <row r="1809" spans="3:4" x14ac:dyDescent="0.2">
      <c r="C1809" s="12"/>
      <c r="D1809" s="12"/>
    </row>
    <row r="1810" spans="3:4" x14ac:dyDescent="0.2">
      <c r="C1810" s="12"/>
      <c r="D1810" s="12"/>
    </row>
    <row r="1811" spans="3:4" x14ac:dyDescent="0.2">
      <c r="C1811" s="12"/>
      <c r="D1811" s="12"/>
    </row>
    <row r="1812" spans="3:4" x14ac:dyDescent="0.2">
      <c r="C1812" s="12"/>
      <c r="D1812" s="12"/>
    </row>
    <row r="1813" spans="3:4" x14ac:dyDescent="0.2">
      <c r="C1813" s="12"/>
      <c r="D1813" s="12"/>
    </row>
    <row r="1814" spans="3:4" x14ac:dyDescent="0.2">
      <c r="C1814" s="12"/>
      <c r="D1814" s="12"/>
    </row>
    <row r="1815" spans="3:4" x14ac:dyDescent="0.2">
      <c r="C1815" s="12"/>
      <c r="D1815" s="12"/>
    </row>
    <row r="1816" spans="3:4" x14ac:dyDescent="0.2">
      <c r="C1816" s="12"/>
      <c r="D1816" s="12"/>
    </row>
    <row r="1817" spans="3:4" x14ac:dyDescent="0.2">
      <c r="C1817" s="12"/>
      <c r="D1817" s="12"/>
    </row>
    <row r="1818" spans="3:4" x14ac:dyDescent="0.2">
      <c r="C1818" s="12"/>
      <c r="D1818" s="12"/>
    </row>
    <row r="1819" spans="3:4" x14ac:dyDescent="0.2">
      <c r="C1819" s="12"/>
      <c r="D1819" s="12"/>
    </row>
    <row r="1820" spans="3:4" x14ac:dyDescent="0.2">
      <c r="C1820" s="12"/>
      <c r="D1820" s="12"/>
    </row>
    <row r="1821" spans="3:4" x14ac:dyDescent="0.2">
      <c r="C1821" s="12"/>
      <c r="D1821" s="12"/>
    </row>
    <row r="1822" spans="3:4" x14ac:dyDescent="0.2">
      <c r="C1822" s="12"/>
      <c r="D1822" s="12"/>
    </row>
    <row r="1823" spans="3:4" x14ac:dyDescent="0.2">
      <c r="C1823" s="12"/>
      <c r="D1823" s="12"/>
    </row>
    <row r="1824" spans="3:4" x14ac:dyDescent="0.2">
      <c r="C1824" s="12"/>
      <c r="D1824" s="12"/>
    </row>
    <row r="1825" spans="3:4" x14ac:dyDescent="0.2">
      <c r="C1825" s="12"/>
      <c r="D1825" s="12"/>
    </row>
    <row r="1826" spans="3:4" x14ac:dyDescent="0.2">
      <c r="C1826" s="12"/>
      <c r="D1826" s="12"/>
    </row>
    <row r="1827" spans="3:4" x14ac:dyDescent="0.2">
      <c r="C1827" s="12"/>
      <c r="D1827" s="12"/>
    </row>
    <row r="1828" spans="3:4" x14ac:dyDescent="0.2">
      <c r="C1828" s="12"/>
      <c r="D1828" s="12"/>
    </row>
    <row r="1829" spans="3:4" x14ac:dyDescent="0.2">
      <c r="C1829" s="12"/>
      <c r="D1829" s="12"/>
    </row>
    <row r="1830" spans="3:4" x14ac:dyDescent="0.2">
      <c r="C1830" s="12"/>
      <c r="D1830" s="12"/>
    </row>
    <row r="1831" spans="3:4" x14ac:dyDescent="0.2">
      <c r="C1831" s="12"/>
      <c r="D1831" s="12"/>
    </row>
    <row r="1832" spans="3:4" x14ac:dyDescent="0.2">
      <c r="C1832" s="12"/>
      <c r="D1832" s="12"/>
    </row>
    <row r="1833" spans="3:4" x14ac:dyDescent="0.2">
      <c r="C1833" s="12"/>
      <c r="D1833" s="12"/>
    </row>
    <row r="1834" spans="3:4" x14ac:dyDescent="0.2">
      <c r="C1834" s="12"/>
      <c r="D1834" s="12"/>
    </row>
    <row r="1835" spans="3:4" x14ac:dyDescent="0.2">
      <c r="C1835" s="12"/>
      <c r="D1835" s="12"/>
    </row>
    <row r="1836" spans="3:4" x14ac:dyDescent="0.2">
      <c r="C1836" s="12"/>
      <c r="D1836" s="12"/>
    </row>
    <row r="1837" spans="3:4" x14ac:dyDescent="0.2">
      <c r="C1837" s="12"/>
      <c r="D1837" s="12"/>
    </row>
    <row r="1838" spans="3:4" x14ac:dyDescent="0.2">
      <c r="C1838" s="12"/>
      <c r="D1838" s="12"/>
    </row>
    <row r="1839" spans="3:4" x14ac:dyDescent="0.2">
      <c r="C1839" s="12"/>
      <c r="D1839" s="12"/>
    </row>
    <row r="1840" spans="3:4" x14ac:dyDescent="0.2">
      <c r="C1840" s="12"/>
      <c r="D1840" s="12"/>
    </row>
    <row r="1841" spans="3:4" x14ac:dyDescent="0.2">
      <c r="C1841" s="12"/>
      <c r="D1841" s="12"/>
    </row>
    <row r="1842" spans="3:4" x14ac:dyDescent="0.2">
      <c r="C1842" s="12"/>
      <c r="D1842" s="12"/>
    </row>
    <row r="1843" spans="3:4" x14ac:dyDescent="0.2">
      <c r="C1843" s="12"/>
      <c r="D1843" s="12"/>
    </row>
    <row r="1844" spans="3:4" x14ac:dyDescent="0.2">
      <c r="C1844" s="12"/>
      <c r="D1844" s="12"/>
    </row>
    <row r="1845" spans="3:4" x14ac:dyDescent="0.2">
      <c r="C1845" s="12"/>
      <c r="D1845" s="12"/>
    </row>
    <row r="1846" spans="3:4" x14ac:dyDescent="0.2">
      <c r="C1846" s="12"/>
      <c r="D1846" s="12"/>
    </row>
    <row r="1847" spans="3:4" x14ac:dyDescent="0.2">
      <c r="C1847" s="12"/>
      <c r="D1847" s="12"/>
    </row>
    <row r="1848" spans="3:4" x14ac:dyDescent="0.2">
      <c r="C1848" s="12"/>
      <c r="D1848" s="12"/>
    </row>
    <row r="1849" spans="3:4" x14ac:dyDescent="0.2">
      <c r="C1849" s="12"/>
      <c r="D1849" s="12"/>
    </row>
    <row r="1850" spans="3:4" x14ac:dyDescent="0.2">
      <c r="C1850" s="12"/>
      <c r="D1850" s="12"/>
    </row>
    <row r="1851" spans="3:4" x14ac:dyDescent="0.2">
      <c r="C1851" s="12"/>
      <c r="D1851" s="12"/>
    </row>
    <row r="1852" spans="3:4" x14ac:dyDescent="0.2">
      <c r="C1852" s="12"/>
      <c r="D1852" s="12"/>
    </row>
    <row r="1853" spans="3:4" x14ac:dyDescent="0.2">
      <c r="C1853" s="12"/>
      <c r="D1853" s="12"/>
    </row>
    <row r="1854" spans="3:4" x14ac:dyDescent="0.2">
      <c r="C1854" s="12"/>
      <c r="D1854" s="12"/>
    </row>
    <row r="1855" spans="3:4" x14ac:dyDescent="0.2">
      <c r="C1855" s="12"/>
      <c r="D1855" s="12"/>
    </row>
    <row r="1856" spans="3:4" x14ac:dyDescent="0.2">
      <c r="C1856" s="12"/>
      <c r="D1856" s="12"/>
    </row>
    <row r="1857" spans="3:4" x14ac:dyDescent="0.2">
      <c r="C1857" s="12"/>
      <c r="D1857" s="12"/>
    </row>
    <row r="1858" spans="3:4" x14ac:dyDescent="0.2">
      <c r="C1858" s="12"/>
      <c r="D1858" s="12"/>
    </row>
    <row r="1859" spans="3:4" x14ac:dyDescent="0.2">
      <c r="C1859" s="12"/>
      <c r="D1859" s="12"/>
    </row>
    <row r="1860" spans="3:4" x14ac:dyDescent="0.2">
      <c r="C1860" s="12"/>
      <c r="D1860" s="12"/>
    </row>
    <row r="1861" spans="3:4" x14ac:dyDescent="0.2">
      <c r="C1861" s="12"/>
      <c r="D1861" s="12"/>
    </row>
    <row r="1862" spans="3:4" x14ac:dyDescent="0.2">
      <c r="C1862" s="12"/>
      <c r="D1862" s="12"/>
    </row>
    <row r="1863" spans="3:4" x14ac:dyDescent="0.2">
      <c r="C1863" s="12"/>
      <c r="D1863" s="12"/>
    </row>
    <row r="1864" spans="3:4" x14ac:dyDescent="0.2">
      <c r="C1864" s="12"/>
      <c r="D1864" s="12"/>
    </row>
    <row r="1865" spans="3:4" x14ac:dyDescent="0.2">
      <c r="C1865" s="12"/>
      <c r="D1865" s="12"/>
    </row>
    <row r="1866" spans="3:4" x14ac:dyDescent="0.2">
      <c r="C1866" s="12"/>
      <c r="D1866" s="12"/>
    </row>
    <row r="1867" spans="3:4" x14ac:dyDescent="0.2">
      <c r="C1867" s="12"/>
      <c r="D1867" s="12"/>
    </row>
    <row r="1868" spans="3:4" x14ac:dyDescent="0.2">
      <c r="C1868" s="12"/>
      <c r="D1868" s="12"/>
    </row>
    <row r="1869" spans="3:4" x14ac:dyDescent="0.2">
      <c r="C1869" s="12"/>
      <c r="D1869" s="12"/>
    </row>
    <row r="1870" spans="3:4" x14ac:dyDescent="0.2">
      <c r="C1870" s="12"/>
      <c r="D1870" s="12"/>
    </row>
    <row r="1871" spans="3:4" x14ac:dyDescent="0.2">
      <c r="C1871" s="12"/>
      <c r="D1871" s="12"/>
    </row>
    <row r="1872" spans="3:4" x14ac:dyDescent="0.2">
      <c r="C1872" s="12"/>
      <c r="D1872" s="12"/>
    </row>
    <row r="1873" spans="3:4" x14ac:dyDescent="0.2">
      <c r="C1873" s="12"/>
      <c r="D1873" s="12"/>
    </row>
    <row r="1874" spans="3:4" x14ac:dyDescent="0.2">
      <c r="C1874" s="12"/>
      <c r="D1874" s="12"/>
    </row>
    <row r="1875" spans="3:4" x14ac:dyDescent="0.2">
      <c r="C1875" s="12"/>
      <c r="D1875" s="12"/>
    </row>
    <row r="1876" spans="3:4" x14ac:dyDescent="0.2">
      <c r="C1876" s="12"/>
      <c r="D1876" s="12"/>
    </row>
    <row r="1877" spans="3:4" x14ac:dyDescent="0.2">
      <c r="C1877" s="12"/>
      <c r="D1877" s="12"/>
    </row>
    <row r="1878" spans="3:4" x14ac:dyDescent="0.2">
      <c r="C1878" s="12"/>
      <c r="D1878" s="12"/>
    </row>
    <row r="1879" spans="3:4" x14ac:dyDescent="0.2">
      <c r="C1879" s="12"/>
      <c r="D1879" s="12"/>
    </row>
    <row r="1880" spans="3:4" x14ac:dyDescent="0.2">
      <c r="C1880" s="12"/>
      <c r="D1880" s="12"/>
    </row>
    <row r="1881" spans="3:4" x14ac:dyDescent="0.2">
      <c r="C1881" s="12"/>
      <c r="D1881" s="12"/>
    </row>
    <row r="1882" spans="3:4" x14ac:dyDescent="0.2">
      <c r="C1882" s="12"/>
      <c r="D1882" s="12"/>
    </row>
    <row r="1883" spans="3:4" x14ac:dyDescent="0.2">
      <c r="C1883" s="12"/>
      <c r="D1883" s="12"/>
    </row>
    <row r="1884" spans="3:4" x14ac:dyDescent="0.2">
      <c r="C1884" s="12"/>
      <c r="D1884" s="12"/>
    </row>
    <row r="1885" spans="3:4" x14ac:dyDescent="0.2">
      <c r="C1885" s="12"/>
      <c r="D1885" s="12"/>
    </row>
    <row r="1886" spans="3:4" x14ac:dyDescent="0.2">
      <c r="C1886" s="12"/>
      <c r="D1886" s="12"/>
    </row>
    <row r="1887" spans="3:4" x14ac:dyDescent="0.2">
      <c r="C1887" s="12"/>
      <c r="D1887" s="12"/>
    </row>
    <row r="1888" spans="3:4" x14ac:dyDescent="0.2">
      <c r="C1888" s="12"/>
      <c r="D1888" s="12"/>
    </row>
    <row r="1889" spans="3:4" x14ac:dyDescent="0.2">
      <c r="C1889" s="12"/>
      <c r="D1889" s="12"/>
    </row>
    <row r="1890" spans="3:4" x14ac:dyDescent="0.2">
      <c r="C1890" s="12"/>
      <c r="D1890" s="12"/>
    </row>
    <row r="1891" spans="3:4" x14ac:dyDescent="0.2">
      <c r="C1891" s="12"/>
      <c r="D1891" s="12"/>
    </row>
    <row r="1892" spans="3:4" x14ac:dyDescent="0.2">
      <c r="C1892" s="12"/>
      <c r="D1892" s="12"/>
    </row>
    <row r="1893" spans="3:4" x14ac:dyDescent="0.2">
      <c r="C1893" s="12"/>
      <c r="D1893" s="12"/>
    </row>
    <row r="1894" spans="3:4" x14ac:dyDescent="0.2">
      <c r="C1894" s="12"/>
      <c r="D1894" s="12"/>
    </row>
    <row r="1895" spans="3:4" x14ac:dyDescent="0.2">
      <c r="C1895" s="12"/>
      <c r="D1895" s="12"/>
    </row>
    <row r="1896" spans="3:4" x14ac:dyDescent="0.2">
      <c r="C1896" s="12"/>
      <c r="D1896" s="12"/>
    </row>
    <row r="1897" spans="3:4" x14ac:dyDescent="0.2">
      <c r="C1897" s="12"/>
      <c r="D1897" s="12"/>
    </row>
    <row r="1898" spans="3:4" x14ac:dyDescent="0.2">
      <c r="C1898" s="12"/>
      <c r="D1898" s="12"/>
    </row>
    <row r="1899" spans="3:4" x14ac:dyDescent="0.2">
      <c r="C1899" s="12"/>
      <c r="D1899" s="12"/>
    </row>
    <row r="1900" spans="3:4" x14ac:dyDescent="0.2">
      <c r="C1900" s="12"/>
      <c r="D1900" s="12"/>
    </row>
    <row r="1901" spans="3:4" x14ac:dyDescent="0.2">
      <c r="C1901" s="12"/>
      <c r="D1901" s="12"/>
    </row>
    <row r="1902" spans="3:4" x14ac:dyDescent="0.2">
      <c r="C1902" s="12"/>
      <c r="D1902" s="12"/>
    </row>
    <row r="1903" spans="3:4" x14ac:dyDescent="0.2">
      <c r="C1903" s="12"/>
      <c r="D1903" s="12"/>
    </row>
    <row r="1904" spans="3:4" x14ac:dyDescent="0.2">
      <c r="C1904" s="12"/>
      <c r="D1904" s="12"/>
    </row>
    <row r="1905" spans="3:4" x14ac:dyDescent="0.2">
      <c r="C1905" s="12"/>
      <c r="D1905" s="12"/>
    </row>
    <row r="1906" spans="3:4" x14ac:dyDescent="0.2">
      <c r="C1906" s="12"/>
      <c r="D1906" s="12"/>
    </row>
    <row r="1907" spans="3:4" x14ac:dyDescent="0.2">
      <c r="C1907" s="12"/>
      <c r="D1907" s="12"/>
    </row>
    <row r="1908" spans="3:4" x14ac:dyDescent="0.2">
      <c r="C1908" s="12"/>
      <c r="D1908" s="12"/>
    </row>
    <row r="1909" spans="3:4" x14ac:dyDescent="0.2">
      <c r="C1909" s="12"/>
      <c r="D1909" s="12"/>
    </row>
    <row r="1910" spans="3:4" x14ac:dyDescent="0.2">
      <c r="C1910" s="12"/>
      <c r="D1910" s="12"/>
    </row>
    <row r="1911" spans="3:4" x14ac:dyDescent="0.2">
      <c r="C1911" s="12"/>
      <c r="D1911" s="12"/>
    </row>
    <row r="1912" spans="3:4" x14ac:dyDescent="0.2">
      <c r="C1912" s="12"/>
      <c r="D1912" s="12"/>
    </row>
    <row r="1913" spans="3:4" x14ac:dyDescent="0.2">
      <c r="C1913" s="12"/>
      <c r="D1913" s="12"/>
    </row>
    <row r="1914" spans="3:4" x14ac:dyDescent="0.2">
      <c r="C1914" s="12"/>
      <c r="D1914" s="12"/>
    </row>
    <row r="1915" spans="3:4" x14ac:dyDescent="0.2">
      <c r="C1915" s="12"/>
      <c r="D1915" s="12"/>
    </row>
    <row r="1916" spans="3:4" x14ac:dyDescent="0.2">
      <c r="C1916" s="12"/>
      <c r="D1916" s="12"/>
    </row>
    <row r="1917" spans="3:4" x14ac:dyDescent="0.2">
      <c r="C1917" s="12"/>
      <c r="D1917" s="12"/>
    </row>
    <row r="1918" spans="3:4" x14ac:dyDescent="0.2">
      <c r="C1918" s="12"/>
      <c r="D1918" s="12"/>
    </row>
    <row r="1919" spans="3:4" x14ac:dyDescent="0.2">
      <c r="C1919" s="12"/>
      <c r="D1919" s="12"/>
    </row>
    <row r="1920" spans="3:4" x14ac:dyDescent="0.2">
      <c r="C1920" s="12"/>
      <c r="D1920" s="12"/>
    </row>
    <row r="1921" spans="3:4" x14ac:dyDescent="0.2">
      <c r="C1921" s="12"/>
      <c r="D1921" s="12"/>
    </row>
    <row r="1922" spans="3:4" x14ac:dyDescent="0.2">
      <c r="C1922" s="12"/>
      <c r="D1922" s="12"/>
    </row>
    <row r="1923" spans="3:4" x14ac:dyDescent="0.2">
      <c r="C1923" s="12"/>
      <c r="D1923" s="12"/>
    </row>
    <row r="1924" spans="3:4" x14ac:dyDescent="0.2">
      <c r="C1924" s="12"/>
      <c r="D1924" s="12"/>
    </row>
    <row r="1925" spans="3:4" x14ac:dyDescent="0.2">
      <c r="C1925" s="12"/>
      <c r="D1925" s="12"/>
    </row>
    <row r="1926" spans="3:4" x14ac:dyDescent="0.2">
      <c r="C1926" s="12"/>
      <c r="D1926" s="12"/>
    </row>
    <row r="1927" spans="3:4" x14ac:dyDescent="0.2">
      <c r="C1927" s="12"/>
      <c r="D1927" s="12"/>
    </row>
    <row r="1928" spans="3:4" x14ac:dyDescent="0.2">
      <c r="C1928" s="12"/>
      <c r="D1928" s="12"/>
    </row>
    <row r="1929" spans="3:4" x14ac:dyDescent="0.2">
      <c r="C1929" s="12"/>
      <c r="D1929" s="12"/>
    </row>
    <row r="1930" spans="3:4" x14ac:dyDescent="0.2">
      <c r="C1930" s="12"/>
      <c r="D1930" s="12"/>
    </row>
    <row r="1931" spans="3:4" x14ac:dyDescent="0.2">
      <c r="C1931" s="12"/>
      <c r="D1931" s="12"/>
    </row>
    <row r="1932" spans="3:4" x14ac:dyDescent="0.2">
      <c r="C1932" s="12"/>
      <c r="D1932" s="12"/>
    </row>
    <row r="1933" spans="3:4" x14ac:dyDescent="0.2">
      <c r="C1933" s="12"/>
      <c r="D1933" s="12"/>
    </row>
    <row r="1934" spans="3:4" x14ac:dyDescent="0.2">
      <c r="C1934" s="12"/>
      <c r="D1934" s="12"/>
    </row>
    <row r="1935" spans="3:4" x14ac:dyDescent="0.2">
      <c r="C1935" s="12"/>
      <c r="D1935" s="12"/>
    </row>
    <row r="1936" spans="3:4" x14ac:dyDescent="0.2">
      <c r="C1936" s="12"/>
      <c r="D1936" s="12"/>
    </row>
    <row r="1937" spans="3:4" x14ac:dyDescent="0.2">
      <c r="C1937" s="12"/>
      <c r="D1937" s="12"/>
    </row>
    <row r="1938" spans="3:4" x14ac:dyDescent="0.2">
      <c r="C1938" s="12"/>
      <c r="D1938" s="12"/>
    </row>
    <row r="1939" spans="3:4" x14ac:dyDescent="0.2">
      <c r="C1939" s="12"/>
      <c r="D1939" s="12"/>
    </row>
    <row r="1940" spans="3:4" x14ac:dyDescent="0.2">
      <c r="C1940" s="12"/>
      <c r="D1940" s="12"/>
    </row>
    <row r="1941" spans="3:4" x14ac:dyDescent="0.2">
      <c r="C1941" s="12"/>
      <c r="D1941" s="12"/>
    </row>
    <row r="1942" spans="3:4" x14ac:dyDescent="0.2">
      <c r="C1942" s="12"/>
      <c r="D1942" s="12"/>
    </row>
    <row r="1943" spans="3:4" x14ac:dyDescent="0.2">
      <c r="C1943" s="12"/>
      <c r="D1943" s="12"/>
    </row>
    <row r="1944" spans="3:4" x14ac:dyDescent="0.2">
      <c r="C1944" s="12"/>
      <c r="D1944" s="12"/>
    </row>
    <row r="1945" spans="3:4" x14ac:dyDescent="0.2">
      <c r="C1945" s="12"/>
      <c r="D1945" s="12"/>
    </row>
    <row r="1946" spans="3:4" x14ac:dyDescent="0.2">
      <c r="C1946" s="12"/>
      <c r="D1946" s="12"/>
    </row>
    <row r="1947" spans="3:4" x14ac:dyDescent="0.2">
      <c r="C1947" s="12"/>
      <c r="D1947" s="12"/>
    </row>
    <row r="1948" spans="3:4" x14ac:dyDescent="0.2">
      <c r="C1948" s="12"/>
      <c r="D1948" s="12"/>
    </row>
    <row r="1949" spans="3:4" x14ac:dyDescent="0.2">
      <c r="C1949" s="12"/>
      <c r="D1949" s="12"/>
    </row>
    <row r="1950" spans="3:4" x14ac:dyDescent="0.2">
      <c r="C1950" s="12"/>
      <c r="D1950" s="12"/>
    </row>
    <row r="1951" spans="3:4" x14ac:dyDescent="0.2">
      <c r="C1951" s="12"/>
      <c r="D1951" s="12"/>
    </row>
    <row r="1952" spans="3:4" x14ac:dyDescent="0.2">
      <c r="C1952" s="12"/>
      <c r="D1952" s="12"/>
    </row>
    <row r="1953" spans="3:4" x14ac:dyDescent="0.2">
      <c r="C1953" s="12"/>
      <c r="D1953" s="12"/>
    </row>
    <row r="1954" spans="3:4" x14ac:dyDescent="0.2">
      <c r="C1954" s="12"/>
      <c r="D1954" s="12"/>
    </row>
    <row r="1955" spans="3:4" x14ac:dyDescent="0.2">
      <c r="C1955" s="12"/>
      <c r="D1955" s="12"/>
    </row>
    <row r="1956" spans="3:4" x14ac:dyDescent="0.2">
      <c r="C1956" s="12"/>
      <c r="D1956" s="12"/>
    </row>
    <row r="1957" spans="3:4" x14ac:dyDescent="0.2">
      <c r="C1957" s="12"/>
      <c r="D1957" s="12"/>
    </row>
    <row r="1958" spans="3:4" x14ac:dyDescent="0.2">
      <c r="C1958" s="12"/>
      <c r="D1958" s="12"/>
    </row>
    <row r="1959" spans="3:4" x14ac:dyDescent="0.2">
      <c r="C1959" s="12"/>
      <c r="D1959" s="12"/>
    </row>
    <row r="1960" spans="3:4" x14ac:dyDescent="0.2">
      <c r="C1960" s="12"/>
      <c r="D1960" s="12"/>
    </row>
    <row r="1961" spans="3:4" x14ac:dyDescent="0.2">
      <c r="C1961" s="12"/>
      <c r="D1961" s="12"/>
    </row>
    <row r="1962" spans="3:4" x14ac:dyDescent="0.2">
      <c r="C1962" s="12"/>
      <c r="D1962" s="12"/>
    </row>
    <row r="1963" spans="3:4" x14ac:dyDescent="0.2">
      <c r="C1963" s="12"/>
      <c r="D1963" s="12"/>
    </row>
    <row r="1964" spans="3:4" x14ac:dyDescent="0.2">
      <c r="C1964" s="12"/>
      <c r="D1964" s="12"/>
    </row>
    <row r="1965" spans="3:4" x14ac:dyDescent="0.2">
      <c r="C1965" s="12"/>
      <c r="D1965" s="12"/>
    </row>
    <row r="1966" spans="3:4" x14ac:dyDescent="0.2">
      <c r="C1966" s="12"/>
      <c r="D1966" s="12"/>
    </row>
    <row r="1967" spans="3:4" x14ac:dyDescent="0.2">
      <c r="C1967" s="12"/>
      <c r="D1967" s="12"/>
    </row>
    <row r="1968" spans="3:4" x14ac:dyDescent="0.2">
      <c r="C1968" s="12"/>
      <c r="D1968" s="12"/>
    </row>
    <row r="1969" spans="3:4" x14ac:dyDescent="0.2">
      <c r="C1969" s="12"/>
      <c r="D1969" s="12"/>
    </row>
    <row r="1970" spans="3:4" x14ac:dyDescent="0.2">
      <c r="C1970" s="12"/>
      <c r="D1970" s="12"/>
    </row>
    <row r="1971" spans="3:4" x14ac:dyDescent="0.2">
      <c r="C1971" s="12"/>
      <c r="D1971" s="12"/>
    </row>
    <row r="1972" spans="3:4" x14ac:dyDescent="0.2">
      <c r="C1972" s="12"/>
      <c r="D1972" s="12"/>
    </row>
    <row r="1973" spans="3:4" x14ac:dyDescent="0.2">
      <c r="C1973" s="12"/>
      <c r="D1973" s="12"/>
    </row>
    <row r="1974" spans="3:4" x14ac:dyDescent="0.2">
      <c r="C1974" s="12"/>
      <c r="D1974" s="12"/>
    </row>
    <row r="1975" spans="3:4" x14ac:dyDescent="0.2">
      <c r="C1975" s="12"/>
      <c r="D1975" s="12"/>
    </row>
    <row r="1976" spans="3:4" x14ac:dyDescent="0.2">
      <c r="C1976" s="12"/>
      <c r="D1976" s="12"/>
    </row>
    <row r="1977" spans="3:4" x14ac:dyDescent="0.2">
      <c r="C1977" s="12"/>
      <c r="D1977" s="12"/>
    </row>
    <row r="1978" spans="3:4" x14ac:dyDescent="0.2">
      <c r="C1978" s="12"/>
      <c r="D1978" s="12"/>
    </row>
    <row r="1979" spans="3:4" x14ac:dyDescent="0.2">
      <c r="C1979" s="12"/>
      <c r="D1979" s="12"/>
    </row>
    <row r="1980" spans="3:4" x14ac:dyDescent="0.2">
      <c r="C1980" s="12"/>
      <c r="D1980" s="12"/>
    </row>
    <row r="1981" spans="3:4" x14ac:dyDescent="0.2">
      <c r="C1981" s="12"/>
      <c r="D1981" s="12"/>
    </row>
    <row r="1982" spans="3:4" x14ac:dyDescent="0.2">
      <c r="C1982" s="12"/>
      <c r="D1982" s="12"/>
    </row>
    <row r="1983" spans="3:4" x14ac:dyDescent="0.2">
      <c r="C1983" s="12"/>
      <c r="D1983" s="12"/>
    </row>
    <row r="1984" spans="3:4" x14ac:dyDescent="0.2">
      <c r="C1984" s="12"/>
      <c r="D1984" s="12"/>
    </row>
    <row r="1985" spans="3:4" x14ac:dyDescent="0.2">
      <c r="C1985" s="12"/>
      <c r="D1985" s="12"/>
    </row>
    <row r="1986" spans="3:4" x14ac:dyDescent="0.2">
      <c r="C1986" s="12"/>
      <c r="D1986" s="12"/>
    </row>
    <row r="1987" spans="3:4" x14ac:dyDescent="0.2">
      <c r="C1987" s="12"/>
      <c r="D1987" s="12"/>
    </row>
    <row r="1988" spans="3:4" x14ac:dyDescent="0.2">
      <c r="C1988" s="12"/>
      <c r="D1988" s="12"/>
    </row>
    <row r="1989" spans="3:4" x14ac:dyDescent="0.2">
      <c r="C1989" s="12"/>
      <c r="D1989" s="12"/>
    </row>
    <row r="1990" spans="3:4" x14ac:dyDescent="0.2">
      <c r="C1990" s="12"/>
      <c r="D1990" s="12"/>
    </row>
    <row r="1991" spans="3:4" x14ac:dyDescent="0.2">
      <c r="C1991" s="12"/>
      <c r="D1991" s="12"/>
    </row>
    <row r="1992" spans="3:4" x14ac:dyDescent="0.2">
      <c r="C1992" s="12"/>
      <c r="D1992" s="12"/>
    </row>
    <row r="1993" spans="3:4" x14ac:dyDescent="0.2">
      <c r="C1993" s="12"/>
      <c r="D1993" s="12"/>
    </row>
    <row r="1994" spans="3:4" x14ac:dyDescent="0.2">
      <c r="C1994" s="12"/>
      <c r="D1994" s="12"/>
    </row>
    <row r="1995" spans="3:4" x14ac:dyDescent="0.2">
      <c r="C1995" s="12"/>
      <c r="D1995" s="12"/>
    </row>
    <row r="1996" spans="3:4" x14ac:dyDescent="0.2">
      <c r="C1996" s="12"/>
      <c r="D1996" s="12"/>
    </row>
    <row r="1997" spans="3:4" x14ac:dyDescent="0.2">
      <c r="C1997" s="12"/>
      <c r="D1997" s="12"/>
    </row>
    <row r="1998" spans="3:4" x14ac:dyDescent="0.2">
      <c r="C1998" s="12"/>
      <c r="D1998" s="12"/>
    </row>
    <row r="1999" spans="3:4" x14ac:dyDescent="0.2">
      <c r="C1999" s="12"/>
      <c r="D1999" s="12"/>
    </row>
    <row r="2000" spans="3:4" x14ac:dyDescent="0.2">
      <c r="C2000" s="12"/>
      <c r="D2000" s="12"/>
    </row>
    <row r="2001" spans="3:4" x14ac:dyDescent="0.2">
      <c r="C2001" s="12"/>
      <c r="D2001" s="12"/>
    </row>
    <row r="2002" spans="3:4" x14ac:dyDescent="0.2">
      <c r="C2002" s="12"/>
      <c r="D2002" s="12"/>
    </row>
    <row r="2003" spans="3:4" x14ac:dyDescent="0.2">
      <c r="C2003" s="12"/>
      <c r="D2003" s="12"/>
    </row>
    <row r="2004" spans="3:4" x14ac:dyDescent="0.2">
      <c r="C2004" s="12"/>
      <c r="D2004" s="12"/>
    </row>
    <row r="2005" spans="3:4" x14ac:dyDescent="0.2">
      <c r="C2005" s="12"/>
      <c r="D2005" s="12"/>
    </row>
    <row r="2006" spans="3:4" x14ac:dyDescent="0.2">
      <c r="C2006" s="12"/>
      <c r="D2006" s="12"/>
    </row>
    <row r="2007" spans="3:4" x14ac:dyDescent="0.2">
      <c r="C2007" s="12"/>
      <c r="D2007" s="12"/>
    </row>
    <row r="2008" spans="3:4" x14ac:dyDescent="0.2">
      <c r="C2008" s="12"/>
      <c r="D2008" s="12"/>
    </row>
    <row r="2009" spans="3:4" x14ac:dyDescent="0.2">
      <c r="C2009" s="12"/>
      <c r="D2009" s="12"/>
    </row>
    <row r="2010" spans="3:4" x14ac:dyDescent="0.2">
      <c r="C2010" s="12"/>
      <c r="D2010" s="12"/>
    </row>
    <row r="2011" spans="3:4" x14ac:dyDescent="0.2">
      <c r="C2011" s="12"/>
      <c r="D2011" s="12"/>
    </row>
    <row r="2012" spans="3:4" x14ac:dyDescent="0.2">
      <c r="C2012" s="12"/>
      <c r="D2012" s="12"/>
    </row>
    <row r="2013" spans="3:4" x14ac:dyDescent="0.2">
      <c r="C2013" s="12"/>
      <c r="D2013" s="12"/>
    </row>
    <row r="2014" spans="3:4" x14ac:dyDescent="0.2">
      <c r="C2014" s="12"/>
      <c r="D2014" s="12"/>
    </row>
    <row r="2015" spans="3:4" x14ac:dyDescent="0.2">
      <c r="C2015" s="12"/>
      <c r="D2015" s="12"/>
    </row>
    <row r="2016" spans="3:4" x14ac:dyDescent="0.2">
      <c r="C2016" s="12"/>
      <c r="D2016" s="12"/>
    </row>
    <row r="2017" spans="3:4" x14ac:dyDescent="0.2">
      <c r="C2017" s="12"/>
      <c r="D2017" s="12"/>
    </row>
    <row r="2018" spans="3:4" x14ac:dyDescent="0.2">
      <c r="C2018" s="12"/>
      <c r="D2018" s="12"/>
    </row>
    <row r="2019" spans="3:4" x14ac:dyDescent="0.2">
      <c r="C2019" s="12"/>
      <c r="D2019" s="12"/>
    </row>
    <row r="2020" spans="3:4" x14ac:dyDescent="0.2">
      <c r="C2020" s="12"/>
      <c r="D2020" s="12"/>
    </row>
    <row r="2021" spans="3:4" x14ac:dyDescent="0.2">
      <c r="C2021" s="12"/>
      <c r="D2021" s="12"/>
    </row>
    <row r="2022" spans="3:4" x14ac:dyDescent="0.2">
      <c r="C2022" s="12"/>
      <c r="D2022" s="12"/>
    </row>
    <row r="2023" spans="3:4" x14ac:dyDescent="0.2">
      <c r="C2023" s="12"/>
      <c r="D2023" s="12"/>
    </row>
    <row r="2024" spans="3:4" x14ac:dyDescent="0.2">
      <c r="C2024" s="12"/>
      <c r="D2024" s="12"/>
    </row>
    <row r="2025" spans="3:4" x14ac:dyDescent="0.2">
      <c r="C2025" s="12"/>
      <c r="D2025" s="12"/>
    </row>
    <row r="2026" spans="3:4" x14ac:dyDescent="0.2">
      <c r="C2026" s="12"/>
      <c r="D2026" s="12"/>
    </row>
    <row r="2027" spans="3:4" x14ac:dyDescent="0.2">
      <c r="C2027" s="12"/>
      <c r="D2027" s="12"/>
    </row>
    <row r="2028" spans="3:4" x14ac:dyDescent="0.2">
      <c r="C2028" s="12"/>
      <c r="D2028" s="12"/>
    </row>
    <row r="2029" spans="3:4" x14ac:dyDescent="0.2">
      <c r="C2029" s="12"/>
      <c r="D2029" s="12"/>
    </row>
    <row r="2030" spans="3:4" x14ac:dyDescent="0.2">
      <c r="C2030" s="12"/>
      <c r="D2030" s="12"/>
    </row>
    <row r="2031" spans="3:4" x14ac:dyDescent="0.2">
      <c r="C2031" s="12"/>
      <c r="D2031" s="12"/>
    </row>
    <row r="2032" spans="3:4" x14ac:dyDescent="0.2">
      <c r="C2032" s="12"/>
      <c r="D2032" s="12"/>
    </row>
    <row r="2033" spans="3:4" x14ac:dyDescent="0.2">
      <c r="C2033" s="12"/>
      <c r="D2033" s="12"/>
    </row>
    <row r="2034" spans="3:4" x14ac:dyDescent="0.2">
      <c r="C2034" s="12"/>
      <c r="D2034" s="12"/>
    </row>
    <row r="2035" spans="3:4" x14ac:dyDescent="0.2">
      <c r="C2035" s="12"/>
      <c r="D2035" s="12"/>
    </row>
    <row r="2036" spans="3:4" x14ac:dyDescent="0.2">
      <c r="C2036" s="12"/>
      <c r="D2036" s="12"/>
    </row>
    <row r="2037" spans="3:4" x14ac:dyDescent="0.2">
      <c r="C2037" s="12"/>
      <c r="D2037" s="12"/>
    </row>
    <row r="2038" spans="3:4" x14ac:dyDescent="0.2">
      <c r="C2038" s="12"/>
      <c r="D2038" s="12"/>
    </row>
    <row r="2039" spans="3:4" x14ac:dyDescent="0.2">
      <c r="C2039" s="12"/>
      <c r="D2039" s="12"/>
    </row>
    <row r="2040" spans="3:4" x14ac:dyDescent="0.2">
      <c r="C2040" s="12"/>
      <c r="D2040" s="12"/>
    </row>
    <row r="2041" spans="3:4" x14ac:dyDescent="0.2">
      <c r="C2041" s="12"/>
      <c r="D2041" s="12"/>
    </row>
    <row r="2042" spans="3:4" x14ac:dyDescent="0.2">
      <c r="C2042" s="12"/>
      <c r="D2042" s="12"/>
    </row>
    <row r="2043" spans="3:4" x14ac:dyDescent="0.2">
      <c r="C2043" s="12"/>
      <c r="D2043" s="12"/>
    </row>
    <row r="2044" spans="3:4" x14ac:dyDescent="0.2">
      <c r="C2044" s="12"/>
      <c r="D2044" s="12"/>
    </row>
    <row r="2045" spans="3:4" x14ac:dyDescent="0.2">
      <c r="C2045" s="12"/>
      <c r="D2045" s="12"/>
    </row>
    <row r="2046" spans="3:4" x14ac:dyDescent="0.2">
      <c r="C2046" s="12"/>
      <c r="D2046" s="12"/>
    </row>
    <row r="2047" spans="3:4" x14ac:dyDescent="0.2">
      <c r="C2047" s="12"/>
      <c r="D2047" s="12"/>
    </row>
    <row r="2048" spans="3:4" x14ac:dyDescent="0.2">
      <c r="C2048" s="12"/>
      <c r="D2048" s="12"/>
    </row>
    <row r="2049" spans="3:4" x14ac:dyDescent="0.2">
      <c r="C2049" s="12"/>
      <c r="D2049" s="12"/>
    </row>
    <row r="2050" spans="3:4" x14ac:dyDescent="0.2">
      <c r="C2050" s="12"/>
      <c r="D2050" s="12"/>
    </row>
    <row r="2051" spans="3:4" x14ac:dyDescent="0.2">
      <c r="C2051" s="12"/>
      <c r="D2051" s="12"/>
    </row>
    <row r="2052" spans="3:4" x14ac:dyDescent="0.2">
      <c r="C2052" s="12"/>
      <c r="D2052" s="12"/>
    </row>
    <row r="2053" spans="3:4" x14ac:dyDescent="0.2">
      <c r="C2053" s="12"/>
      <c r="D2053" s="12"/>
    </row>
    <row r="2054" spans="3:4" x14ac:dyDescent="0.2">
      <c r="C2054" s="12"/>
      <c r="D2054" s="12"/>
    </row>
    <row r="2055" spans="3:4" x14ac:dyDescent="0.2">
      <c r="C2055" s="12"/>
      <c r="D2055" s="12"/>
    </row>
    <row r="2056" spans="3:4" x14ac:dyDescent="0.2">
      <c r="C2056" s="12"/>
      <c r="D2056" s="12"/>
    </row>
    <row r="2057" spans="3:4" x14ac:dyDescent="0.2">
      <c r="C2057" s="12"/>
      <c r="D2057" s="12"/>
    </row>
    <row r="2058" spans="3:4" x14ac:dyDescent="0.2">
      <c r="C2058" s="12"/>
      <c r="D2058" s="12"/>
    </row>
    <row r="2059" spans="3:4" x14ac:dyDescent="0.2">
      <c r="C2059" s="12"/>
      <c r="D2059" s="12"/>
    </row>
    <row r="2060" spans="3:4" x14ac:dyDescent="0.2">
      <c r="C2060" s="12"/>
      <c r="D2060" s="12"/>
    </row>
    <row r="2061" spans="3:4" x14ac:dyDescent="0.2">
      <c r="C2061" s="12"/>
      <c r="D2061" s="12"/>
    </row>
    <row r="2062" spans="3:4" x14ac:dyDescent="0.2">
      <c r="C2062" s="12"/>
      <c r="D2062" s="12"/>
    </row>
    <row r="2063" spans="3:4" x14ac:dyDescent="0.2">
      <c r="C2063" s="12"/>
      <c r="D2063" s="12"/>
    </row>
    <row r="2064" spans="3:4" x14ac:dyDescent="0.2">
      <c r="C2064" s="12"/>
      <c r="D2064" s="12"/>
    </row>
    <row r="2065" spans="3:4" x14ac:dyDescent="0.2">
      <c r="C2065" s="12"/>
      <c r="D2065" s="12"/>
    </row>
    <row r="2066" spans="3:4" x14ac:dyDescent="0.2">
      <c r="C2066" s="12"/>
      <c r="D2066" s="12"/>
    </row>
    <row r="2067" spans="3:4" x14ac:dyDescent="0.2">
      <c r="C2067" s="12"/>
      <c r="D2067" s="12"/>
    </row>
    <row r="2068" spans="3:4" x14ac:dyDescent="0.2">
      <c r="C2068" s="12"/>
      <c r="D2068" s="12"/>
    </row>
    <row r="2069" spans="3:4" x14ac:dyDescent="0.2">
      <c r="C2069" s="12"/>
      <c r="D2069" s="12"/>
    </row>
    <row r="2070" spans="3:4" x14ac:dyDescent="0.2">
      <c r="C2070" s="12"/>
      <c r="D2070" s="12"/>
    </row>
    <row r="2071" spans="3:4" x14ac:dyDescent="0.2">
      <c r="C2071" s="12"/>
      <c r="D2071" s="12"/>
    </row>
    <row r="2072" spans="3:4" x14ac:dyDescent="0.2">
      <c r="C2072" s="12"/>
      <c r="D2072" s="12"/>
    </row>
    <row r="2073" spans="3:4" x14ac:dyDescent="0.2">
      <c r="C2073" s="12"/>
      <c r="D2073" s="12"/>
    </row>
    <row r="2074" spans="3:4" x14ac:dyDescent="0.2">
      <c r="C2074" s="12"/>
      <c r="D2074" s="12"/>
    </row>
    <row r="2075" spans="3:4" x14ac:dyDescent="0.2">
      <c r="C2075" s="12"/>
      <c r="D2075" s="12"/>
    </row>
    <row r="2076" spans="3:4" x14ac:dyDescent="0.2">
      <c r="C2076" s="12"/>
      <c r="D2076" s="12"/>
    </row>
    <row r="2077" spans="3:4" x14ac:dyDescent="0.2">
      <c r="C2077" s="12"/>
      <c r="D2077" s="12"/>
    </row>
    <row r="2078" spans="3:4" x14ac:dyDescent="0.2">
      <c r="C2078" s="12"/>
      <c r="D2078" s="12"/>
    </row>
    <row r="2079" spans="3:4" x14ac:dyDescent="0.2">
      <c r="C2079" s="12"/>
      <c r="D2079" s="12"/>
    </row>
    <row r="2080" spans="3:4" x14ac:dyDescent="0.2">
      <c r="C2080" s="12"/>
      <c r="D2080" s="12"/>
    </row>
    <row r="2081" spans="3:4" x14ac:dyDescent="0.2">
      <c r="C2081" s="12"/>
      <c r="D2081" s="12"/>
    </row>
    <row r="2082" spans="3:4" x14ac:dyDescent="0.2">
      <c r="C2082" s="12"/>
      <c r="D2082" s="12"/>
    </row>
    <row r="2083" spans="3:4" x14ac:dyDescent="0.2">
      <c r="C2083" s="12"/>
      <c r="D2083" s="12"/>
    </row>
    <row r="2084" spans="3:4" x14ac:dyDescent="0.2">
      <c r="C2084" s="12"/>
      <c r="D2084" s="12"/>
    </row>
    <row r="2085" spans="3:4" x14ac:dyDescent="0.2">
      <c r="C2085" s="12"/>
      <c r="D2085" s="12"/>
    </row>
    <row r="2086" spans="3:4" x14ac:dyDescent="0.2">
      <c r="C2086" s="12"/>
      <c r="D2086" s="12"/>
    </row>
    <row r="2087" spans="3:4" x14ac:dyDescent="0.2">
      <c r="C2087" s="12"/>
      <c r="D2087" s="12"/>
    </row>
    <row r="2088" spans="3:4" x14ac:dyDescent="0.2">
      <c r="C2088" s="12"/>
      <c r="D2088" s="12"/>
    </row>
    <row r="2089" spans="3:4" x14ac:dyDescent="0.2">
      <c r="C2089" s="12"/>
      <c r="D2089" s="12"/>
    </row>
    <row r="2090" spans="3:4" x14ac:dyDescent="0.2">
      <c r="C2090" s="12"/>
      <c r="D2090" s="12"/>
    </row>
    <row r="2091" spans="3:4" x14ac:dyDescent="0.2">
      <c r="C2091" s="12"/>
      <c r="D2091" s="12"/>
    </row>
    <row r="2092" spans="3:4" x14ac:dyDescent="0.2">
      <c r="C2092" s="12"/>
      <c r="D2092" s="12"/>
    </row>
    <row r="2093" spans="3:4" x14ac:dyDescent="0.2">
      <c r="C2093" s="12"/>
      <c r="D2093" s="12"/>
    </row>
    <row r="2094" spans="3:4" x14ac:dyDescent="0.2">
      <c r="C2094" s="12"/>
      <c r="D2094" s="12"/>
    </row>
    <row r="2095" spans="3:4" x14ac:dyDescent="0.2">
      <c r="C2095" s="12"/>
      <c r="D2095" s="12"/>
    </row>
    <row r="2096" spans="3:4" x14ac:dyDescent="0.2">
      <c r="C2096" s="12"/>
      <c r="D2096" s="12"/>
    </row>
    <row r="2097" spans="3:4" x14ac:dyDescent="0.2">
      <c r="C2097" s="12"/>
      <c r="D2097" s="12"/>
    </row>
    <row r="2098" spans="3:4" x14ac:dyDescent="0.2">
      <c r="C2098" s="12"/>
      <c r="D2098" s="12"/>
    </row>
    <row r="2099" spans="3:4" x14ac:dyDescent="0.2">
      <c r="C2099" s="12"/>
      <c r="D2099" s="12"/>
    </row>
    <row r="2100" spans="3:4" x14ac:dyDescent="0.2">
      <c r="C2100" s="12"/>
      <c r="D2100" s="12"/>
    </row>
    <row r="2101" spans="3:4" x14ac:dyDescent="0.2">
      <c r="C2101" s="12"/>
      <c r="D2101" s="12"/>
    </row>
    <row r="2102" spans="3:4" x14ac:dyDescent="0.2">
      <c r="C2102" s="12"/>
      <c r="D2102" s="12"/>
    </row>
    <row r="2103" spans="3:4" x14ac:dyDescent="0.2">
      <c r="C2103" s="12"/>
      <c r="D2103" s="12"/>
    </row>
    <row r="2104" spans="3:4" x14ac:dyDescent="0.2">
      <c r="C2104" s="12"/>
      <c r="D2104" s="12"/>
    </row>
    <row r="2105" spans="3:4" x14ac:dyDescent="0.2">
      <c r="C2105" s="12"/>
      <c r="D2105" s="12"/>
    </row>
    <row r="2106" spans="3:4" x14ac:dyDescent="0.2">
      <c r="C2106" s="12"/>
      <c r="D2106" s="12"/>
    </row>
    <row r="2107" spans="3:4" x14ac:dyDescent="0.2">
      <c r="C2107" s="12"/>
      <c r="D2107" s="12"/>
    </row>
    <row r="2108" spans="3:4" x14ac:dyDescent="0.2">
      <c r="C2108" s="12"/>
      <c r="D2108" s="12"/>
    </row>
    <row r="2109" spans="3:4" x14ac:dyDescent="0.2">
      <c r="C2109" s="12"/>
      <c r="D2109" s="12"/>
    </row>
    <row r="2110" spans="3:4" x14ac:dyDescent="0.2">
      <c r="C2110" s="12"/>
      <c r="D2110" s="12"/>
    </row>
    <row r="2111" spans="3:4" x14ac:dyDescent="0.2">
      <c r="C2111" s="12"/>
      <c r="D2111" s="12"/>
    </row>
    <row r="2112" spans="3:4" x14ac:dyDescent="0.2">
      <c r="C2112" s="12"/>
      <c r="D2112" s="12"/>
    </row>
    <row r="2113" spans="3:4" x14ac:dyDescent="0.2">
      <c r="C2113" s="12"/>
      <c r="D2113" s="12"/>
    </row>
    <row r="2114" spans="3:4" x14ac:dyDescent="0.2">
      <c r="C2114" s="12"/>
      <c r="D2114" s="12"/>
    </row>
    <row r="2115" spans="3:4" x14ac:dyDescent="0.2">
      <c r="C2115" s="12"/>
      <c r="D2115" s="12"/>
    </row>
    <row r="2116" spans="3:4" x14ac:dyDescent="0.2">
      <c r="C2116" s="12"/>
      <c r="D2116" s="12"/>
    </row>
    <row r="2117" spans="3:4" x14ac:dyDescent="0.2">
      <c r="C2117" s="12"/>
      <c r="D2117" s="12"/>
    </row>
    <row r="2118" spans="3:4" x14ac:dyDescent="0.2">
      <c r="C2118" s="12"/>
      <c r="D2118" s="12"/>
    </row>
    <row r="2119" spans="3:4" x14ac:dyDescent="0.2">
      <c r="C2119" s="12"/>
      <c r="D2119" s="12"/>
    </row>
    <row r="2120" spans="3:4" x14ac:dyDescent="0.2">
      <c r="C2120" s="12"/>
      <c r="D2120" s="12"/>
    </row>
    <row r="2121" spans="3:4" x14ac:dyDescent="0.2">
      <c r="C2121" s="12"/>
      <c r="D2121" s="12"/>
    </row>
    <row r="2122" spans="3:4" x14ac:dyDescent="0.2">
      <c r="C2122" s="12"/>
      <c r="D2122" s="12"/>
    </row>
    <row r="2123" spans="3:4" x14ac:dyDescent="0.2">
      <c r="C2123" s="12"/>
      <c r="D2123" s="12"/>
    </row>
    <row r="2124" spans="3:4" x14ac:dyDescent="0.2">
      <c r="C2124" s="12"/>
      <c r="D2124" s="12"/>
    </row>
    <row r="2125" spans="3:4" x14ac:dyDescent="0.2">
      <c r="C2125" s="12"/>
      <c r="D2125" s="12"/>
    </row>
    <row r="2126" spans="3:4" x14ac:dyDescent="0.2">
      <c r="C2126" s="12"/>
      <c r="D2126" s="12"/>
    </row>
    <row r="2127" spans="3:4" x14ac:dyDescent="0.2">
      <c r="C2127" s="12"/>
      <c r="D2127" s="12"/>
    </row>
    <row r="2128" spans="3:4" x14ac:dyDescent="0.2">
      <c r="C2128" s="12"/>
      <c r="D2128" s="12"/>
    </row>
    <row r="2129" spans="3:4" x14ac:dyDescent="0.2">
      <c r="C2129" s="12"/>
      <c r="D2129" s="12"/>
    </row>
    <row r="2130" spans="3:4" x14ac:dyDescent="0.2">
      <c r="C2130" s="12"/>
      <c r="D2130" s="12"/>
    </row>
    <row r="2131" spans="3:4" x14ac:dyDescent="0.2">
      <c r="C2131" s="12"/>
      <c r="D2131" s="12"/>
    </row>
    <row r="2132" spans="3:4" x14ac:dyDescent="0.2">
      <c r="C2132" s="12"/>
      <c r="D2132" s="12"/>
    </row>
    <row r="2133" spans="3:4" x14ac:dyDescent="0.2">
      <c r="C2133" s="12"/>
      <c r="D2133" s="12"/>
    </row>
    <row r="2134" spans="3:4" x14ac:dyDescent="0.2">
      <c r="C2134" s="12"/>
      <c r="D2134" s="12"/>
    </row>
    <row r="2135" spans="3:4" x14ac:dyDescent="0.2">
      <c r="C2135" s="12"/>
      <c r="D2135" s="12"/>
    </row>
    <row r="2136" spans="3:4" x14ac:dyDescent="0.2">
      <c r="C2136" s="12"/>
      <c r="D2136" s="12"/>
    </row>
    <row r="2137" spans="3:4" x14ac:dyDescent="0.2">
      <c r="C2137" s="12"/>
      <c r="D2137" s="12"/>
    </row>
    <row r="2138" spans="3:4" x14ac:dyDescent="0.2">
      <c r="C2138" s="12"/>
      <c r="D2138" s="12"/>
    </row>
    <row r="2139" spans="3:4" x14ac:dyDescent="0.2">
      <c r="C2139" s="12"/>
      <c r="D2139" s="12"/>
    </row>
    <row r="2140" spans="3:4" x14ac:dyDescent="0.2">
      <c r="C2140" s="12"/>
      <c r="D2140" s="12"/>
    </row>
    <row r="2141" spans="3:4" x14ac:dyDescent="0.2">
      <c r="C2141" s="12"/>
      <c r="D2141" s="12"/>
    </row>
    <row r="2142" spans="3:4" x14ac:dyDescent="0.2">
      <c r="C2142" s="12"/>
      <c r="D2142" s="12"/>
    </row>
    <row r="2143" spans="3:4" x14ac:dyDescent="0.2">
      <c r="C2143" s="12"/>
      <c r="D2143" s="12"/>
    </row>
    <row r="2144" spans="3:4" x14ac:dyDescent="0.2">
      <c r="C2144" s="12"/>
      <c r="D2144" s="12"/>
    </row>
    <row r="2145" spans="3:4" x14ac:dyDescent="0.2">
      <c r="C2145" s="12"/>
      <c r="D2145" s="12"/>
    </row>
    <row r="2146" spans="3:4" x14ac:dyDescent="0.2">
      <c r="C2146" s="12"/>
      <c r="D2146" s="12"/>
    </row>
    <row r="2147" spans="3:4" x14ac:dyDescent="0.2">
      <c r="C2147" s="12"/>
      <c r="D2147" s="12"/>
    </row>
    <row r="2148" spans="3:4" x14ac:dyDescent="0.2">
      <c r="C2148" s="12"/>
      <c r="D2148" s="12"/>
    </row>
    <row r="2149" spans="3:4" x14ac:dyDescent="0.2">
      <c r="C2149" s="12"/>
      <c r="D2149" s="12"/>
    </row>
    <row r="2150" spans="3:4" x14ac:dyDescent="0.2">
      <c r="C2150" s="12"/>
      <c r="D2150" s="12"/>
    </row>
    <row r="2151" spans="3:4" x14ac:dyDescent="0.2">
      <c r="C2151" s="12"/>
      <c r="D2151" s="12"/>
    </row>
    <row r="2152" spans="3:4" x14ac:dyDescent="0.2">
      <c r="C2152" s="12"/>
      <c r="D2152" s="12"/>
    </row>
    <row r="2153" spans="3:4" x14ac:dyDescent="0.2">
      <c r="C2153" s="12"/>
      <c r="D2153" s="12"/>
    </row>
    <row r="2154" spans="3:4" x14ac:dyDescent="0.2">
      <c r="C2154" s="12"/>
      <c r="D2154" s="12"/>
    </row>
    <row r="2155" spans="3:4" x14ac:dyDescent="0.2">
      <c r="C2155" s="12"/>
      <c r="D2155" s="12"/>
    </row>
    <row r="2156" spans="3:4" x14ac:dyDescent="0.2">
      <c r="C2156" s="12"/>
      <c r="D2156" s="12"/>
    </row>
    <row r="2157" spans="3:4" x14ac:dyDescent="0.2">
      <c r="C2157" s="12"/>
      <c r="D2157" s="12"/>
    </row>
    <row r="2158" spans="3:4" x14ac:dyDescent="0.2">
      <c r="C2158" s="12"/>
      <c r="D2158" s="12"/>
    </row>
    <row r="2159" spans="3:4" x14ac:dyDescent="0.2">
      <c r="C2159" s="12"/>
      <c r="D2159" s="12"/>
    </row>
    <row r="2160" spans="3:4" x14ac:dyDescent="0.2">
      <c r="C2160" s="12"/>
      <c r="D2160" s="12"/>
    </row>
    <row r="2161" spans="3:4" x14ac:dyDescent="0.2">
      <c r="C2161" s="12"/>
      <c r="D2161" s="12"/>
    </row>
    <row r="2162" spans="3:4" x14ac:dyDescent="0.2">
      <c r="C2162" s="12"/>
      <c r="D2162" s="12"/>
    </row>
    <row r="2163" spans="3:4" x14ac:dyDescent="0.2">
      <c r="C2163" s="12"/>
      <c r="D2163" s="12"/>
    </row>
    <row r="2164" spans="3:4" x14ac:dyDescent="0.2">
      <c r="C2164" s="12"/>
      <c r="D2164" s="12"/>
    </row>
    <row r="2165" spans="3:4" x14ac:dyDescent="0.2">
      <c r="C2165" s="12"/>
      <c r="D2165" s="12"/>
    </row>
    <row r="2166" spans="3:4" x14ac:dyDescent="0.2">
      <c r="C2166" s="12"/>
      <c r="D2166" s="12"/>
    </row>
    <row r="2167" spans="3:4" x14ac:dyDescent="0.2">
      <c r="C2167" s="12"/>
      <c r="D2167" s="12"/>
    </row>
    <row r="2168" spans="3:4" x14ac:dyDescent="0.2">
      <c r="C2168" s="12"/>
      <c r="D2168" s="12"/>
    </row>
    <row r="2169" spans="3:4" x14ac:dyDescent="0.2">
      <c r="C2169" s="12"/>
      <c r="D2169" s="12"/>
    </row>
    <row r="2170" spans="3:4" x14ac:dyDescent="0.2">
      <c r="C2170" s="12"/>
      <c r="D2170" s="12"/>
    </row>
    <row r="2171" spans="3:4" x14ac:dyDescent="0.2">
      <c r="C2171" s="12"/>
      <c r="D2171" s="12"/>
    </row>
    <row r="2172" spans="3:4" x14ac:dyDescent="0.2">
      <c r="C2172" s="12"/>
      <c r="D2172" s="12"/>
    </row>
    <row r="2173" spans="3:4" x14ac:dyDescent="0.2">
      <c r="C2173" s="12"/>
      <c r="D2173" s="12"/>
    </row>
    <row r="2174" spans="3:4" x14ac:dyDescent="0.2">
      <c r="C2174" s="12"/>
      <c r="D2174" s="12"/>
    </row>
    <row r="2175" spans="3:4" x14ac:dyDescent="0.2">
      <c r="C2175" s="12"/>
      <c r="D2175" s="12"/>
    </row>
    <row r="2176" spans="3:4" x14ac:dyDescent="0.2">
      <c r="C2176" s="12"/>
      <c r="D2176" s="12"/>
    </row>
    <row r="2177" spans="3:4" x14ac:dyDescent="0.2">
      <c r="C2177" s="12"/>
      <c r="D2177" s="12"/>
    </row>
    <row r="2178" spans="3:4" x14ac:dyDescent="0.2">
      <c r="C2178" s="12"/>
      <c r="D2178" s="12"/>
    </row>
    <row r="2179" spans="3:4" x14ac:dyDescent="0.2">
      <c r="C2179" s="12"/>
      <c r="D2179" s="12"/>
    </row>
    <row r="2180" spans="3:4" x14ac:dyDescent="0.2">
      <c r="C2180" s="12"/>
      <c r="D2180" s="12"/>
    </row>
    <row r="2181" spans="3:4" x14ac:dyDescent="0.2">
      <c r="C2181" s="12"/>
      <c r="D2181" s="12"/>
    </row>
    <row r="2182" spans="3:4" x14ac:dyDescent="0.2">
      <c r="C2182" s="12"/>
      <c r="D2182" s="12"/>
    </row>
    <row r="2183" spans="3:4" x14ac:dyDescent="0.2">
      <c r="C2183" s="12"/>
      <c r="D2183" s="12"/>
    </row>
    <row r="2184" spans="3:4" x14ac:dyDescent="0.2">
      <c r="C2184" s="12"/>
      <c r="D2184" s="12"/>
    </row>
    <row r="2185" spans="3:4" x14ac:dyDescent="0.2">
      <c r="C2185" s="12"/>
      <c r="D2185" s="12"/>
    </row>
    <row r="2186" spans="3:4" x14ac:dyDescent="0.2">
      <c r="C2186" s="12"/>
      <c r="D2186" s="12"/>
    </row>
    <row r="2187" spans="3:4" x14ac:dyDescent="0.2">
      <c r="C2187" s="12"/>
      <c r="D2187" s="12"/>
    </row>
    <row r="2188" spans="3:4" x14ac:dyDescent="0.2">
      <c r="C2188" s="12"/>
      <c r="D2188" s="12"/>
    </row>
    <row r="2189" spans="3:4" x14ac:dyDescent="0.2">
      <c r="C2189" s="12"/>
      <c r="D2189" s="12"/>
    </row>
    <row r="2190" spans="3:4" x14ac:dyDescent="0.2">
      <c r="C2190" s="12"/>
      <c r="D2190" s="12"/>
    </row>
    <row r="2191" spans="3:4" x14ac:dyDescent="0.2">
      <c r="C2191" s="12"/>
      <c r="D2191" s="12"/>
    </row>
    <row r="2192" spans="3:4" x14ac:dyDescent="0.2">
      <c r="C2192" s="12"/>
      <c r="D2192" s="12"/>
    </row>
    <row r="2193" spans="3:4" x14ac:dyDescent="0.2">
      <c r="C2193" s="12"/>
      <c r="D2193" s="12"/>
    </row>
    <row r="2194" spans="3:4" x14ac:dyDescent="0.2">
      <c r="C2194" s="12"/>
      <c r="D2194" s="12"/>
    </row>
    <row r="2195" spans="3:4" x14ac:dyDescent="0.2">
      <c r="C2195" s="12"/>
      <c r="D2195" s="12"/>
    </row>
    <row r="2196" spans="3:4" x14ac:dyDescent="0.2">
      <c r="C2196" s="12"/>
      <c r="D2196" s="12"/>
    </row>
    <row r="2197" spans="3:4" x14ac:dyDescent="0.2">
      <c r="C2197" s="12"/>
      <c r="D2197" s="12"/>
    </row>
    <row r="2198" spans="3:4" x14ac:dyDescent="0.2">
      <c r="C2198" s="12"/>
      <c r="D2198" s="12"/>
    </row>
    <row r="2199" spans="3:4" x14ac:dyDescent="0.2">
      <c r="C2199" s="12"/>
      <c r="D2199" s="12"/>
    </row>
    <row r="2200" spans="3:4" x14ac:dyDescent="0.2">
      <c r="C2200" s="12"/>
      <c r="D2200" s="12"/>
    </row>
    <row r="2201" spans="3:4" x14ac:dyDescent="0.2">
      <c r="C2201" s="12"/>
      <c r="D2201" s="12"/>
    </row>
    <row r="2202" spans="3:4" x14ac:dyDescent="0.2">
      <c r="C2202" s="12"/>
      <c r="D2202" s="12"/>
    </row>
    <row r="2203" spans="3:4" x14ac:dyDescent="0.2">
      <c r="C2203" s="12"/>
      <c r="D2203" s="12"/>
    </row>
    <row r="2204" spans="3:4" x14ac:dyDescent="0.2">
      <c r="C2204" s="12"/>
      <c r="D2204" s="12"/>
    </row>
    <row r="2205" spans="3:4" x14ac:dyDescent="0.2">
      <c r="C2205" s="12"/>
      <c r="D2205" s="12"/>
    </row>
    <row r="2206" spans="3:4" x14ac:dyDescent="0.2">
      <c r="C2206" s="12"/>
      <c r="D2206" s="12"/>
    </row>
    <row r="2207" spans="3:4" x14ac:dyDescent="0.2">
      <c r="C2207" s="12"/>
      <c r="D2207" s="12"/>
    </row>
    <row r="2208" spans="3:4" x14ac:dyDescent="0.2">
      <c r="C2208" s="12"/>
      <c r="D2208" s="12"/>
    </row>
    <row r="2209" spans="3:4" x14ac:dyDescent="0.2">
      <c r="C2209" s="12"/>
      <c r="D2209" s="12"/>
    </row>
    <row r="2210" spans="3:4" x14ac:dyDescent="0.2">
      <c r="C2210" s="12"/>
      <c r="D2210" s="12"/>
    </row>
    <row r="2211" spans="3:4" x14ac:dyDescent="0.2">
      <c r="C2211" s="12"/>
      <c r="D2211" s="12"/>
    </row>
    <row r="2212" spans="3:4" x14ac:dyDescent="0.2">
      <c r="C2212" s="12"/>
      <c r="D2212" s="12"/>
    </row>
    <row r="2213" spans="3:4" x14ac:dyDescent="0.2">
      <c r="C2213" s="12"/>
      <c r="D2213" s="12"/>
    </row>
    <row r="2214" spans="3:4" x14ac:dyDescent="0.2">
      <c r="C2214" s="12"/>
      <c r="D2214" s="12"/>
    </row>
    <row r="2215" spans="3:4" x14ac:dyDescent="0.2">
      <c r="C2215" s="12"/>
      <c r="D2215" s="12"/>
    </row>
    <row r="2216" spans="3:4" x14ac:dyDescent="0.2">
      <c r="C2216" s="12"/>
      <c r="D2216" s="12"/>
    </row>
    <row r="2217" spans="3:4" x14ac:dyDescent="0.2">
      <c r="C2217" s="12"/>
      <c r="D2217" s="12"/>
    </row>
    <row r="2218" spans="3:4" x14ac:dyDescent="0.2">
      <c r="C2218" s="12"/>
      <c r="D2218" s="12"/>
    </row>
    <row r="2219" spans="3:4" x14ac:dyDescent="0.2">
      <c r="C2219" s="12"/>
      <c r="D2219" s="12"/>
    </row>
    <row r="2220" spans="3:4" x14ac:dyDescent="0.2">
      <c r="C2220" s="12"/>
      <c r="D2220" s="12"/>
    </row>
    <row r="2221" spans="3:4" x14ac:dyDescent="0.2">
      <c r="C2221" s="12"/>
      <c r="D2221" s="12"/>
    </row>
    <row r="2222" spans="3:4" x14ac:dyDescent="0.2">
      <c r="C2222" s="12"/>
      <c r="D2222" s="12"/>
    </row>
    <row r="2223" spans="3:4" x14ac:dyDescent="0.2">
      <c r="C2223" s="12"/>
      <c r="D2223" s="12"/>
    </row>
    <row r="2224" spans="3:4" x14ac:dyDescent="0.2">
      <c r="C2224" s="12"/>
      <c r="D2224" s="12"/>
    </row>
    <row r="2225" spans="3:4" x14ac:dyDescent="0.2">
      <c r="C2225" s="12"/>
      <c r="D2225" s="12"/>
    </row>
    <row r="2226" spans="3:4" x14ac:dyDescent="0.2">
      <c r="C2226" s="12"/>
      <c r="D2226" s="12"/>
    </row>
    <row r="2227" spans="3:4" x14ac:dyDescent="0.2">
      <c r="C2227" s="12"/>
      <c r="D2227" s="12"/>
    </row>
    <row r="2228" spans="3:4" x14ac:dyDescent="0.2">
      <c r="C2228" s="12"/>
      <c r="D2228" s="12"/>
    </row>
    <row r="2229" spans="3:4" x14ac:dyDescent="0.2">
      <c r="C2229" s="12"/>
      <c r="D2229" s="12"/>
    </row>
    <row r="2230" spans="3:4" x14ac:dyDescent="0.2">
      <c r="C2230" s="12"/>
      <c r="D2230" s="12"/>
    </row>
    <row r="2231" spans="3:4" x14ac:dyDescent="0.2">
      <c r="C2231" s="12"/>
      <c r="D2231" s="12"/>
    </row>
    <row r="2232" spans="3:4" x14ac:dyDescent="0.2">
      <c r="C2232" s="12"/>
      <c r="D2232" s="12"/>
    </row>
    <row r="2233" spans="3:4" x14ac:dyDescent="0.2">
      <c r="C2233" s="12"/>
      <c r="D2233" s="12"/>
    </row>
    <row r="2234" spans="3:4" x14ac:dyDescent="0.2">
      <c r="C2234" s="12"/>
      <c r="D2234" s="12"/>
    </row>
    <row r="2235" spans="3:4" x14ac:dyDescent="0.2">
      <c r="C2235" s="12"/>
      <c r="D2235" s="12"/>
    </row>
    <row r="2236" spans="3:4" x14ac:dyDescent="0.2">
      <c r="C2236" s="12"/>
      <c r="D2236" s="12"/>
    </row>
    <row r="2237" spans="3:4" x14ac:dyDescent="0.2">
      <c r="C2237" s="12"/>
      <c r="D2237" s="12"/>
    </row>
    <row r="2238" spans="3:4" x14ac:dyDescent="0.2">
      <c r="C2238" s="12"/>
      <c r="D2238" s="12"/>
    </row>
    <row r="2239" spans="3:4" x14ac:dyDescent="0.2">
      <c r="C2239" s="12"/>
      <c r="D2239" s="12"/>
    </row>
    <row r="2240" spans="3:4" x14ac:dyDescent="0.2">
      <c r="C2240" s="12"/>
      <c r="D2240" s="12"/>
    </row>
    <row r="2241" spans="3:4" x14ac:dyDescent="0.2">
      <c r="C2241" s="12"/>
      <c r="D2241" s="12"/>
    </row>
    <row r="2242" spans="3:4" x14ac:dyDescent="0.2">
      <c r="C2242" s="12"/>
      <c r="D2242" s="12"/>
    </row>
    <row r="2243" spans="3:4" x14ac:dyDescent="0.2">
      <c r="C2243" s="12"/>
      <c r="D2243" s="12"/>
    </row>
    <row r="2244" spans="3:4" x14ac:dyDescent="0.2">
      <c r="C2244" s="12"/>
      <c r="D2244" s="12"/>
    </row>
    <row r="2245" spans="3:4" x14ac:dyDescent="0.2">
      <c r="C2245" s="12"/>
      <c r="D2245" s="12"/>
    </row>
    <row r="2246" spans="3:4" x14ac:dyDescent="0.2">
      <c r="C2246" s="12"/>
      <c r="D2246" s="12"/>
    </row>
    <row r="2247" spans="3:4" x14ac:dyDescent="0.2">
      <c r="C2247" s="12"/>
      <c r="D2247" s="12"/>
    </row>
    <row r="2248" spans="3:4" x14ac:dyDescent="0.2">
      <c r="C2248" s="12"/>
      <c r="D2248" s="12"/>
    </row>
    <row r="2249" spans="3:4" x14ac:dyDescent="0.2">
      <c r="C2249" s="12"/>
      <c r="D2249" s="12"/>
    </row>
    <row r="2250" spans="3:4" x14ac:dyDescent="0.2">
      <c r="C2250" s="12"/>
      <c r="D2250" s="12"/>
    </row>
    <row r="2251" spans="3:4" x14ac:dyDescent="0.2">
      <c r="C2251" s="12"/>
      <c r="D2251" s="12"/>
    </row>
    <row r="2252" spans="3:4" x14ac:dyDescent="0.2">
      <c r="C2252" s="12"/>
      <c r="D2252" s="12"/>
    </row>
    <row r="2253" spans="3:4" x14ac:dyDescent="0.2">
      <c r="C2253" s="12"/>
      <c r="D2253" s="12"/>
    </row>
    <row r="2254" spans="3:4" x14ac:dyDescent="0.2">
      <c r="C2254" s="12"/>
      <c r="D2254" s="12"/>
    </row>
    <row r="2255" spans="3:4" x14ac:dyDescent="0.2">
      <c r="C2255" s="12"/>
      <c r="D2255" s="12"/>
    </row>
    <row r="2256" spans="3:4" x14ac:dyDescent="0.2">
      <c r="C2256" s="12"/>
      <c r="D2256" s="12"/>
    </row>
    <row r="2257" spans="3:4" x14ac:dyDescent="0.2">
      <c r="C2257" s="12"/>
      <c r="D2257" s="12"/>
    </row>
    <row r="2258" spans="3:4" x14ac:dyDescent="0.2">
      <c r="C2258" s="12"/>
      <c r="D2258" s="12"/>
    </row>
    <row r="2259" spans="3:4" x14ac:dyDescent="0.2">
      <c r="C2259" s="12"/>
      <c r="D2259" s="12"/>
    </row>
    <row r="2260" spans="3:4" x14ac:dyDescent="0.2">
      <c r="C2260" s="12"/>
      <c r="D2260" s="12"/>
    </row>
    <row r="2261" spans="3:4" x14ac:dyDescent="0.2">
      <c r="C2261" s="12"/>
      <c r="D2261" s="12"/>
    </row>
    <row r="2262" spans="3:4" x14ac:dyDescent="0.2">
      <c r="C2262" s="12"/>
      <c r="D2262" s="12"/>
    </row>
    <row r="2263" spans="3:4" x14ac:dyDescent="0.2">
      <c r="C2263" s="12"/>
      <c r="D2263" s="12"/>
    </row>
    <row r="2264" spans="3:4" x14ac:dyDescent="0.2">
      <c r="C2264" s="12"/>
      <c r="D2264" s="12"/>
    </row>
    <row r="2265" spans="3:4" x14ac:dyDescent="0.2">
      <c r="C2265" s="12"/>
      <c r="D2265" s="12"/>
    </row>
    <row r="2266" spans="3:4" x14ac:dyDescent="0.2">
      <c r="C2266" s="12"/>
      <c r="D2266" s="12"/>
    </row>
    <row r="2267" spans="3:4" x14ac:dyDescent="0.2">
      <c r="C2267" s="12"/>
      <c r="D2267" s="12"/>
    </row>
    <row r="2268" spans="3:4" x14ac:dyDescent="0.2">
      <c r="C2268" s="12"/>
      <c r="D2268" s="12"/>
    </row>
    <row r="2269" spans="3:4" x14ac:dyDescent="0.2">
      <c r="C2269" s="12"/>
      <c r="D2269" s="12"/>
    </row>
    <row r="2270" spans="3:4" x14ac:dyDescent="0.2">
      <c r="C2270" s="12"/>
      <c r="D2270" s="12"/>
    </row>
    <row r="2271" spans="3:4" x14ac:dyDescent="0.2">
      <c r="C2271" s="12"/>
      <c r="D2271" s="12"/>
    </row>
    <row r="2272" spans="3:4" x14ac:dyDescent="0.2">
      <c r="C2272" s="12"/>
      <c r="D2272" s="12"/>
    </row>
    <row r="2273" spans="3:4" x14ac:dyDescent="0.2">
      <c r="C2273" s="12"/>
      <c r="D2273" s="12"/>
    </row>
    <row r="2274" spans="3:4" x14ac:dyDescent="0.2">
      <c r="C2274" s="12"/>
      <c r="D2274" s="12"/>
    </row>
    <row r="2275" spans="3:4" x14ac:dyDescent="0.2">
      <c r="C2275" s="12"/>
      <c r="D2275" s="12"/>
    </row>
    <row r="2276" spans="3:4" x14ac:dyDescent="0.2">
      <c r="C2276" s="12"/>
      <c r="D2276" s="12"/>
    </row>
    <row r="2277" spans="3:4" x14ac:dyDescent="0.2">
      <c r="C2277" s="12"/>
      <c r="D2277" s="12"/>
    </row>
    <row r="2278" spans="3:4" x14ac:dyDescent="0.2">
      <c r="C2278" s="12"/>
      <c r="D2278" s="12"/>
    </row>
    <row r="2279" spans="3:4" x14ac:dyDescent="0.2">
      <c r="C2279" s="12"/>
      <c r="D2279" s="12"/>
    </row>
    <row r="2280" spans="3:4" x14ac:dyDescent="0.2">
      <c r="C2280" s="12"/>
      <c r="D2280" s="12"/>
    </row>
    <row r="2281" spans="3:4" x14ac:dyDescent="0.2">
      <c r="C2281" s="12"/>
      <c r="D2281" s="12"/>
    </row>
    <row r="2282" spans="3:4" x14ac:dyDescent="0.2">
      <c r="C2282" s="12"/>
      <c r="D2282" s="12"/>
    </row>
    <row r="2283" spans="3:4" x14ac:dyDescent="0.2">
      <c r="C2283" s="12"/>
      <c r="D2283" s="12"/>
    </row>
    <row r="2284" spans="3:4" x14ac:dyDescent="0.2">
      <c r="C2284" s="12"/>
      <c r="D2284" s="12"/>
    </row>
    <row r="2285" spans="3:4" x14ac:dyDescent="0.2">
      <c r="C2285" s="12"/>
      <c r="D2285" s="12"/>
    </row>
    <row r="2286" spans="3:4" x14ac:dyDescent="0.2">
      <c r="C2286" s="12"/>
      <c r="D2286" s="12"/>
    </row>
    <row r="2287" spans="3:4" x14ac:dyDescent="0.2">
      <c r="C2287" s="12"/>
      <c r="D2287" s="12"/>
    </row>
    <row r="2288" spans="3:4" x14ac:dyDescent="0.2">
      <c r="C2288" s="12"/>
      <c r="D2288" s="12"/>
    </row>
    <row r="2289" spans="3:4" x14ac:dyDescent="0.2">
      <c r="C2289" s="12"/>
      <c r="D2289" s="12"/>
    </row>
    <row r="2290" spans="3:4" x14ac:dyDescent="0.2">
      <c r="C2290" s="12"/>
      <c r="D2290" s="12"/>
    </row>
    <row r="2291" spans="3:4" x14ac:dyDescent="0.2">
      <c r="C2291" s="12"/>
      <c r="D2291" s="12"/>
    </row>
    <row r="2292" spans="3:4" x14ac:dyDescent="0.2">
      <c r="C2292" s="12"/>
      <c r="D2292" s="12"/>
    </row>
    <row r="2293" spans="3:4" x14ac:dyDescent="0.2">
      <c r="C2293" s="12"/>
      <c r="D2293" s="12"/>
    </row>
    <row r="2294" spans="3:4" x14ac:dyDescent="0.2">
      <c r="C2294" s="12"/>
      <c r="D2294" s="12"/>
    </row>
    <row r="2295" spans="3:4" x14ac:dyDescent="0.2">
      <c r="C2295" s="12"/>
      <c r="D2295" s="12"/>
    </row>
    <row r="2296" spans="3:4" x14ac:dyDescent="0.2">
      <c r="C2296" s="12"/>
      <c r="D2296" s="12"/>
    </row>
    <row r="2297" spans="3:4" x14ac:dyDescent="0.2">
      <c r="C2297" s="12"/>
      <c r="D2297" s="12"/>
    </row>
    <row r="2298" spans="3:4" x14ac:dyDescent="0.2">
      <c r="C2298" s="12"/>
      <c r="D2298" s="12"/>
    </row>
    <row r="2299" spans="3:4" x14ac:dyDescent="0.2">
      <c r="C2299" s="12"/>
      <c r="D2299" s="12"/>
    </row>
    <row r="2300" spans="3:4" x14ac:dyDescent="0.2">
      <c r="C2300" s="12"/>
      <c r="D2300" s="12"/>
    </row>
    <row r="2301" spans="3:4" x14ac:dyDescent="0.2">
      <c r="C2301" s="12"/>
      <c r="D2301" s="12"/>
    </row>
    <row r="2302" spans="3:4" x14ac:dyDescent="0.2">
      <c r="C2302" s="12"/>
      <c r="D2302" s="12"/>
    </row>
    <row r="2303" spans="3:4" x14ac:dyDescent="0.2">
      <c r="C2303" s="12"/>
      <c r="D2303" s="12"/>
    </row>
    <row r="2304" spans="3:4" x14ac:dyDescent="0.2">
      <c r="C2304" s="12"/>
      <c r="D2304" s="12"/>
    </row>
    <row r="2305" spans="3:4" x14ac:dyDescent="0.2">
      <c r="C2305" s="12"/>
      <c r="D2305" s="12"/>
    </row>
    <row r="2306" spans="3:4" x14ac:dyDescent="0.2">
      <c r="C2306" s="12"/>
      <c r="D2306" s="12"/>
    </row>
    <row r="2307" spans="3:4" x14ac:dyDescent="0.2">
      <c r="C2307" s="12"/>
      <c r="D2307" s="12"/>
    </row>
    <row r="2308" spans="3:4" x14ac:dyDescent="0.2">
      <c r="C2308" s="12"/>
      <c r="D2308" s="12"/>
    </row>
    <row r="2309" spans="3:4" x14ac:dyDescent="0.2">
      <c r="C2309" s="12"/>
      <c r="D2309" s="12"/>
    </row>
    <row r="2310" spans="3:4" x14ac:dyDescent="0.2">
      <c r="C2310" s="12"/>
      <c r="D2310" s="12"/>
    </row>
    <row r="2311" spans="3:4" x14ac:dyDescent="0.2">
      <c r="C2311" s="12"/>
      <c r="D2311" s="12"/>
    </row>
    <row r="2312" spans="3:4" x14ac:dyDescent="0.2">
      <c r="C2312" s="12"/>
      <c r="D2312" s="12"/>
    </row>
    <row r="2313" spans="3:4" x14ac:dyDescent="0.2">
      <c r="C2313" s="12"/>
      <c r="D2313" s="12"/>
    </row>
    <row r="2314" spans="3:4" x14ac:dyDescent="0.2">
      <c r="C2314" s="12"/>
      <c r="D2314" s="12"/>
    </row>
    <row r="2315" spans="3:4" x14ac:dyDescent="0.2">
      <c r="C2315" s="12"/>
      <c r="D2315" s="12"/>
    </row>
    <row r="2316" spans="3:4" x14ac:dyDescent="0.2">
      <c r="C2316" s="12"/>
      <c r="D2316" s="12"/>
    </row>
    <row r="2317" spans="3:4" x14ac:dyDescent="0.2">
      <c r="C2317" s="12"/>
      <c r="D2317" s="12"/>
    </row>
    <row r="2318" spans="3:4" x14ac:dyDescent="0.2">
      <c r="C2318" s="12"/>
      <c r="D2318" s="12"/>
    </row>
    <row r="2319" spans="3:4" x14ac:dyDescent="0.2">
      <c r="C2319" s="12"/>
      <c r="D2319" s="12"/>
    </row>
    <row r="2320" spans="3:4" x14ac:dyDescent="0.2">
      <c r="C2320" s="12"/>
      <c r="D2320" s="12"/>
    </row>
    <row r="2321" spans="3:4" x14ac:dyDescent="0.2">
      <c r="C2321" s="12"/>
      <c r="D2321" s="12"/>
    </row>
    <row r="2322" spans="3:4" x14ac:dyDescent="0.2">
      <c r="C2322" s="12"/>
      <c r="D2322" s="12"/>
    </row>
    <row r="2323" spans="3:4" x14ac:dyDescent="0.2">
      <c r="C2323" s="12"/>
      <c r="D2323" s="12"/>
    </row>
    <row r="2324" spans="3:4" x14ac:dyDescent="0.2">
      <c r="C2324" s="12"/>
      <c r="D2324" s="12"/>
    </row>
    <row r="2325" spans="3:4" x14ac:dyDescent="0.2">
      <c r="C2325" s="12"/>
      <c r="D2325" s="12"/>
    </row>
    <row r="2326" spans="3:4" x14ac:dyDescent="0.2">
      <c r="C2326" s="12"/>
      <c r="D2326" s="12"/>
    </row>
    <row r="2327" spans="3:4" x14ac:dyDescent="0.2">
      <c r="C2327" s="12"/>
      <c r="D2327" s="12"/>
    </row>
    <row r="2328" spans="3:4" x14ac:dyDescent="0.2">
      <c r="C2328" s="12"/>
      <c r="D2328" s="12"/>
    </row>
    <row r="2329" spans="3:4" x14ac:dyDescent="0.2">
      <c r="C2329" s="12"/>
      <c r="D2329" s="12"/>
    </row>
    <row r="2330" spans="3:4" x14ac:dyDescent="0.2">
      <c r="C2330" s="12"/>
      <c r="D2330" s="12"/>
    </row>
    <row r="2331" spans="3:4" x14ac:dyDescent="0.2">
      <c r="C2331" s="12"/>
      <c r="D2331" s="12"/>
    </row>
    <row r="2332" spans="3:4" x14ac:dyDescent="0.2">
      <c r="C2332" s="12"/>
      <c r="D2332" s="12"/>
    </row>
    <row r="2333" spans="3:4" x14ac:dyDescent="0.2">
      <c r="C2333" s="12"/>
      <c r="D2333" s="12"/>
    </row>
    <row r="2334" spans="3:4" x14ac:dyDescent="0.2">
      <c r="C2334" s="12"/>
      <c r="D2334" s="12"/>
    </row>
    <row r="2335" spans="3:4" x14ac:dyDescent="0.2">
      <c r="C2335" s="12"/>
      <c r="D2335" s="12"/>
    </row>
    <row r="2336" spans="3:4" x14ac:dyDescent="0.2">
      <c r="C2336" s="12"/>
      <c r="D2336" s="12"/>
    </row>
    <row r="2337" spans="3:4" x14ac:dyDescent="0.2">
      <c r="C2337" s="12"/>
      <c r="D2337" s="12"/>
    </row>
    <row r="2338" spans="3:4" x14ac:dyDescent="0.2">
      <c r="C2338" s="12"/>
      <c r="D2338" s="12"/>
    </row>
    <row r="2339" spans="3:4" x14ac:dyDescent="0.2">
      <c r="C2339" s="12"/>
      <c r="D2339" s="12"/>
    </row>
    <row r="2340" spans="3:4" x14ac:dyDescent="0.2">
      <c r="C2340" s="12"/>
      <c r="D2340" s="12"/>
    </row>
    <row r="2341" spans="3:4" x14ac:dyDescent="0.2">
      <c r="C2341" s="12"/>
      <c r="D2341" s="12"/>
    </row>
    <row r="2342" spans="3:4" x14ac:dyDescent="0.2">
      <c r="C2342" s="12"/>
      <c r="D2342" s="12"/>
    </row>
    <row r="2343" spans="3:4" x14ac:dyDescent="0.2">
      <c r="C2343" s="12"/>
      <c r="D2343" s="12"/>
    </row>
    <row r="2344" spans="3:4" x14ac:dyDescent="0.2">
      <c r="C2344" s="12"/>
      <c r="D2344" s="12"/>
    </row>
    <row r="2345" spans="3:4" x14ac:dyDescent="0.2">
      <c r="C2345" s="12"/>
      <c r="D2345" s="12"/>
    </row>
    <row r="2346" spans="3:4" x14ac:dyDescent="0.2">
      <c r="C2346" s="12"/>
      <c r="D2346" s="12"/>
    </row>
    <row r="2347" spans="3:4" x14ac:dyDescent="0.2">
      <c r="C2347" s="12"/>
      <c r="D2347" s="12"/>
    </row>
    <row r="2348" spans="3:4" x14ac:dyDescent="0.2">
      <c r="C2348" s="12"/>
      <c r="D2348" s="12"/>
    </row>
    <row r="2349" spans="3:4" x14ac:dyDescent="0.2">
      <c r="C2349" s="12"/>
      <c r="D2349" s="12"/>
    </row>
    <row r="2350" spans="3:4" x14ac:dyDescent="0.2">
      <c r="C2350" s="12"/>
      <c r="D2350" s="12"/>
    </row>
    <row r="2351" spans="3:4" x14ac:dyDescent="0.2">
      <c r="C2351" s="12"/>
      <c r="D2351" s="12"/>
    </row>
    <row r="2352" spans="3:4" x14ac:dyDescent="0.2">
      <c r="C2352" s="12"/>
      <c r="D2352" s="12"/>
    </row>
    <row r="2353" spans="3:4" x14ac:dyDescent="0.2">
      <c r="C2353" s="12"/>
      <c r="D2353" s="12"/>
    </row>
    <row r="2354" spans="3:4" x14ac:dyDescent="0.2">
      <c r="C2354" s="12"/>
      <c r="D2354" s="12"/>
    </row>
    <row r="2355" spans="3:4" x14ac:dyDescent="0.2">
      <c r="C2355" s="12"/>
      <c r="D2355" s="12"/>
    </row>
    <row r="2356" spans="3:4" x14ac:dyDescent="0.2">
      <c r="C2356" s="12"/>
      <c r="D2356" s="12"/>
    </row>
    <row r="2357" spans="3:4" x14ac:dyDescent="0.2">
      <c r="C2357" s="12"/>
      <c r="D2357" s="12"/>
    </row>
    <row r="2358" spans="3:4" x14ac:dyDescent="0.2">
      <c r="C2358" s="12"/>
      <c r="D2358" s="12"/>
    </row>
    <row r="2359" spans="3:4" x14ac:dyDescent="0.2">
      <c r="C2359" s="12"/>
      <c r="D2359" s="12"/>
    </row>
    <row r="2360" spans="3:4" x14ac:dyDescent="0.2">
      <c r="C2360" s="12"/>
      <c r="D2360" s="12"/>
    </row>
    <row r="2361" spans="3:4" x14ac:dyDescent="0.2">
      <c r="C2361" s="12"/>
      <c r="D2361" s="12"/>
    </row>
    <row r="2362" spans="3:4" x14ac:dyDescent="0.2">
      <c r="C2362" s="12"/>
      <c r="D2362" s="12"/>
    </row>
    <row r="2363" spans="3:4" x14ac:dyDescent="0.2">
      <c r="C2363" s="12"/>
      <c r="D2363" s="12"/>
    </row>
    <row r="2364" spans="3:4" x14ac:dyDescent="0.2">
      <c r="C2364" s="12"/>
      <c r="D2364" s="12"/>
    </row>
    <row r="2365" spans="3:4" x14ac:dyDescent="0.2">
      <c r="C2365" s="12"/>
      <c r="D2365" s="12"/>
    </row>
    <row r="2366" spans="3:4" x14ac:dyDescent="0.2">
      <c r="C2366" s="12"/>
      <c r="D2366" s="12"/>
    </row>
    <row r="2367" spans="3:4" x14ac:dyDescent="0.2">
      <c r="C2367" s="12"/>
      <c r="D2367" s="12"/>
    </row>
    <row r="2368" spans="3:4" x14ac:dyDescent="0.2">
      <c r="C2368" s="12"/>
      <c r="D2368" s="12"/>
    </row>
    <row r="2369" spans="3:4" x14ac:dyDescent="0.2">
      <c r="C2369" s="12"/>
      <c r="D2369" s="12"/>
    </row>
    <row r="2370" spans="3:4" x14ac:dyDescent="0.2">
      <c r="C2370" s="12"/>
      <c r="D2370" s="12"/>
    </row>
    <row r="2371" spans="3:4" x14ac:dyDescent="0.2">
      <c r="C2371" s="12"/>
      <c r="D2371" s="12"/>
    </row>
    <row r="2372" spans="3:4" x14ac:dyDescent="0.2">
      <c r="C2372" s="12"/>
      <c r="D2372" s="12"/>
    </row>
    <row r="2373" spans="3:4" x14ac:dyDescent="0.2">
      <c r="C2373" s="12"/>
      <c r="D2373" s="12"/>
    </row>
    <row r="2374" spans="3:4" x14ac:dyDescent="0.2">
      <c r="C2374" s="12"/>
      <c r="D2374" s="12"/>
    </row>
    <row r="2375" spans="3:4" x14ac:dyDescent="0.2">
      <c r="C2375" s="12"/>
      <c r="D2375" s="12"/>
    </row>
    <row r="2376" spans="3:4" x14ac:dyDescent="0.2">
      <c r="C2376" s="12"/>
      <c r="D2376" s="12"/>
    </row>
    <row r="2377" spans="3:4" x14ac:dyDescent="0.2">
      <c r="C2377" s="12"/>
      <c r="D2377" s="12"/>
    </row>
    <row r="2378" spans="3:4" x14ac:dyDescent="0.2">
      <c r="C2378" s="12"/>
      <c r="D2378" s="12"/>
    </row>
    <row r="2379" spans="3:4" x14ac:dyDescent="0.2">
      <c r="C2379" s="12"/>
      <c r="D2379" s="12"/>
    </row>
    <row r="2380" spans="3:4" x14ac:dyDescent="0.2">
      <c r="C2380" s="12"/>
      <c r="D2380" s="12"/>
    </row>
    <row r="2381" spans="3:4" x14ac:dyDescent="0.2">
      <c r="C2381" s="12"/>
      <c r="D2381" s="12"/>
    </row>
    <row r="2382" spans="3:4" x14ac:dyDescent="0.2">
      <c r="C2382" s="12"/>
      <c r="D2382" s="12"/>
    </row>
    <row r="2383" spans="3:4" x14ac:dyDescent="0.2">
      <c r="C2383" s="12"/>
      <c r="D2383" s="12"/>
    </row>
    <row r="2384" spans="3:4" x14ac:dyDescent="0.2">
      <c r="C2384" s="12"/>
      <c r="D2384" s="12"/>
    </row>
    <row r="2385" spans="3:4" x14ac:dyDescent="0.2">
      <c r="C2385" s="12"/>
      <c r="D2385" s="12"/>
    </row>
    <row r="2386" spans="3:4" x14ac:dyDescent="0.2">
      <c r="C2386" s="12"/>
      <c r="D2386" s="12"/>
    </row>
    <row r="2387" spans="3:4" x14ac:dyDescent="0.2">
      <c r="C2387" s="12"/>
      <c r="D2387" s="12"/>
    </row>
    <row r="2388" spans="3:4" x14ac:dyDescent="0.2">
      <c r="C2388" s="12"/>
      <c r="D2388" s="12"/>
    </row>
    <row r="2389" spans="3:4" x14ac:dyDescent="0.2">
      <c r="C2389" s="12"/>
      <c r="D2389" s="12"/>
    </row>
    <row r="2390" spans="3:4" x14ac:dyDescent="0.2">
      <c r="C2390" s="12"/>
      <c r="D2390" s="12"/>
    </row>
    <row r="2391" spans="3:4" x14ac:dyDescent="0.2">
      <c r="C2391" s="12"/>
      <c r="D2391" s="12"/>
    </row>
    <row r="2392" spans="3:4" x14ac:dyDescent="0.2">
      <c r="C2392" s="12"/>
      <c r="D2392" s="12"/>
    </row>
    <row r="2393" spans="3:4" x14ac:dyDescent="0.2">
      <c r="C2393" s="12"/>
      <c r="D2393" s="12"/>
    </row>
    <row r="2394" spans="3:4" x14ac:dyDescent="0.2">
      <c r="C2394" s="12"/>
      <c r="D2394" s="12"/>
    </row>
    <row r="2395" spans="3:4" x14ac:dyDescent="0.2">
      <c r="C2395" s="12"/>
      <c r="D2395" s="12"/>
    </row>
    <row r="2396" spans="3:4" x14ac:dyDescent="0.2">
      <c r="C2396" s="12"/>
      <c r="D2396" s="12"/>
    </row>
    <row r="2397" spans="3:4" x14ac:dyDescent="0.2">
      <c r="C2397" s="12"/>
      <c r="D2397" s="12"/>
    </row>
    <row r="2398" spans="3:4" x14ac:dyDescent="0.2">
      <c r="C2398" s="12"/>
      <c r="D2398" s="12"/>
    </row>
    <row r="2399" spans="3:4" x14ac:dyDescent="0.2">
      <c r="C2399" s="12"/>
      <c r="D2399" s="12"/>
    </row>
    <row r="2400" spans="3:4" x14ac:dyDescent="0.2">
      <c r="C2400" s="12"/>
      <c r="D2400" s="12"/>
    </row>
    <row r="2401" spans="3:4" x14ac:dyDescent="0.2">
      <c r="C2401" s="12"/>
      <c r="D2401" s="12"/>
    </row>
    <row r="2402" spans="3:4" x14ac:dyDescent="0.2">
      <c r="C2402" s="12"/>
      <c r="D2402" s="12"/>
    </row>
    <row r="2403" spans="3:4" x14ac:dyDescent="0.2">
      <c r="C2403" s="12"/>
      <c r="D2403" s="12"/>
    </row>
    <row r="2404" spans="3:4" x14ac:dyDescent="0.2">
      <c r="C2404" s="12"/>
      <c r="D2404" s="12"/>
    </row>
    <row r="2405" spans="3:4" x14ac:dyDescent="0.2">
      <c r="C2405" s="12"/>
      <c r="D2405" s="12"/>
    </row>
    <row r="2406" spans="3:4" x14ac:dyDescent="0.2">
      <c r="C2406" s="12"/>
      <c r="D2406" s="12"/>
    </row>
    <row r="2407" spans="3:4" x14ac:dyDescent="0.2">
      <c r="C2407" s="12"/>
      <c r="D2407" s="12"/>
    </row>
    <row r="2408" spans="3:4" x14ac:dyDescent="0.2">
      <c r="C2408" s="12"/>
      <c r="D2408" s="12"/>
    </row>
    <row r="2409" spans="3:4" x14ac:dyDescent="0.2">
      <c r="C2409" s="12"/>
      <c r="D2409" s="12"/>
    </row>
    <row r="2410" spans="3:4" x14ac:dyDescent="0.2">
      <c r="C2410" s="12"/>
      <c r="D2410" s="12"/>
    </row>
    <row r="2411" spans="3:4" x14ac:dyDescent="0.2">
      <c r="C2411" s="12"/>
      <c r="D2411" s="12"/>
    </row>
    <row r="2412" spans="3:4" x14ac:dyDescent="0.2">
      <c r="C2412" s="12"/>
      <c r="D2412" s="12"/>
    </row>
    <row r="2413" spans="3:4" x14ac:dyDescent="0.2">
      <c r="C2413" s="12"/>
      <c r="D2413" s="12"/>
    </row>
    <row r="2414" spans="3:4" x14ac:dyDescent="0.2">
      <c r="C2414" s="12"/>
      <c r="D2414" s="12"/>
    </row>
    <row r="2415" spans="3:4" x14ac:dyDescent="0.2">
      <c r="C2415" s="12"/>
      <c r="D2415" s="12"/>
    </row>
    <row r="2416" spans="3:4" x14ac:dyDescent="0.2">
      <c r="C2416" s="12"/>
      <c r="D2416" s="12"/>
    </row>
    <row r="2417" spans="3:4" x14ac:dyDescent="0.2">
      <c r="C2417" s="12"/>
      <c r="D2417" s="12"/>
    </row>
    <row r="2418" spans="3:4" x14ac:dyDescent="0.2">
      <c r="C2418" s="12"/>
      <c r="D2418" s="12"/>
    </row>
    <row r="2419" spans="3:4" x14ac:dyDescent="0.2">
      <c r="C2419" s="12"/>
      <c r="D2419" s="12"/>
    </row>
    <row r="2420" spans="3:4" x14ac:dyDescent="0.2">
      <c r="C2420" s="12"/>
      <c r="D2420" s="12"/>
    </row>
    <row r="2421" spans="3:4" x14ac:dyDescent="0.2">
      <c r="C2421" s="12"/>
      <c r="D2421" s="12"/>
    </row>
    <row r="2422" spans="3:4" x14ac:dyDescent="0.2">
      <c r="C2422" s="12"/>
      <c r="D2422" s="12"/>
    </row>
    <row r="2423" spans="3:4" x14ac:dyDescent="0.2">
      <c r="C2423" s="12"/>
      <c r="D2423" s="12"/>
    </row>
    <row r="2424" spans="3:4" x14ac:dyDescent="0.2">
      <c r="C2424" s="12"/>
      <c r="D2424" s="12"/>
    </row>
    <row r="2425" spans="3:4" x14ac:dyDescent="0.2">
      <c r="C2425" s="12"/>
      <c r="D2425" s="12"/>
    </row>
    <row r="2426" spans="3:4" x14ac:dyDescent="0.2">
      <c r="C2426" s="12"/>
      <c r="D2426" s="12"/>
    </row>
    <row r="2427" spans="3:4" x14ac:dyDescent="0.2">
      <c r="C2427" s="12"/>
      <c r="D2427" s="12"/>
    </row>
    <row r="2428" spans="3:4" x14ac:dyDescent="0.2">
      <c r="C2428" s="12"/>
      <c r="D2428" s="12"/>
    </row>
    <row r="2429" spans="3:4" x14ac:dyDescent="0.2">
      <c r="C2429" s="12"/>
      <c r="D2429" s="12"/>
    </row>
    <row r="2430" spans="3:4" x14ac:dyDescent="0.2">
      <c r="C2430" s="12"/>
      <c r="D2430" s="12"/>
    </row>
    <row r="2431" spans="3:4" x14ac:dyDescent="0.2">
      <c r="C2431" s="12"/>
      <c r="D2431" s="12"/>
    </row>
    <row r="2432" spans="3:4" x14ac:dyDescent="0.2">
      <c r="C2432" s="12"/>
      <c r="D2432" s="12"/>
    </row>
    <row r="2433" spans="3:4" x14ac:dyDescent="0.2">
      <c r="C2433" s="12"/>
      <c r="D2433" s="12"/>
    </row>
    <row r="2434" spans="3:4" x14ac:dyDescent="0.2">
      <c r="C2434" s="12"/>
      <c r="D2434" s="12"/>
    </row>
    <row r="2435" spans="3:4" x14ac:dyDescent="0.2">
      <c r="C2435" s="12"/>
      <c r="D2435" s="12"/>
    </row>
    <row r="2436" spans="3:4" x14ac:dyDescent="0.2">
      <c r="C2436" s="12"/>
      <c r="D2436" s="12"/>
    </row>
    <row r="2437" spans="3:4" x14ac:dyDescent="0.2">
      <c r="C2437" s="12"/>
      <c r="D2437" s="12"/>
    </row>
    <row r="2438" spans="3:4" x14ac:dyDescent="0.2">
      <c r="C2438" s="12"/>
      <c r="D2438" s="12"/>
    </row>
    <row r="2439" spans="3:4" x14ac:dyDescent="0.2">
      <c r="C2439" s="12"/>
      <c r="D2439" s="12"/>
    </row>
    <row r="2440" spans="3:4" x14ac:dyDescent="0.2">
      <c r="C2440" s="12"/>
      <c r="D2440" s="12"/>
    </row>
    <row r="2441" spans="3:4" x14ac:dyDescent="0.2">
      <c r="C2441" s="12"/>
      <c r="D2441" s="12"/>
    </row>
    <row r="2442" spans="3:4" x14ac:dyDescent="0.2">
      <c r="C2442" s="12"/>
      <c r="D2442" s="12"/>
    </row>
    <row r="2443" spans="3:4" x14ac:dyDescent="0.2">
      <c r="C2443" s="12"/>
      <c r="D2443" s="12"/>
    </row>
    <row r="2444" spans="3:4" x14ac:dyDescent="0.2">
      <c r="C2444" s="12"/>
      <c r="D2444" s="12"/>
    </row>
    <row r="2445" spans="3:4" x14ac:dyDescent="0.2">
      <c r="C2445" s="12"/>
      <c r="D2445" s="12"/>
    </row>
    <row r="2446" spans="3:4" x14ac:dyDescent="0.2">
      <c r="C2446" s="12"/>
      <c r="D2446" s="12"/>
    </row>
    <row r="2447" spans="3:4" x14ac:dyDescent="0.2">
      <c r="C2447" s="12"/>
      <c r="D2447" s="12"/>
    </row>
    <row r="2448" spans="3:4" x14ac:dyDescent="0.2">
      <c r="C2448" s="12"/>
      <c r="D2448" s="12"/>
    </row>
    <row r="2449" spans="3:4" x14ac:dyDescent="0.2">
      <c r="C2449" s="12"/>
      <c r="D2449" s="12"/>
    </row>
    <row r="2450" spans="3:4" x14ac:dyDescent="0.2">
      <c r="C2450" s="12"/>
      <c r="D2450" s="12"/>
    </row>
    <row r="2451" spans="3:4" x14ac:dyDescent="0.2">
      <c r="C2451" s="12"/>
      <c r="D2451" s="12"/>
    </row>
    <row r="2452" spans="3:4" x14ac:dyDescent="0.2">
      <c r="C2452" s="12"/>
      <c r="D2452" s="12"/>
    </row>
    <row r="2453" spans="3:4" x14ac:dyDescent="0.2">
      <c r="C2453" s="12"/>
      <c r="D2453" s="12"/>
    </row>
    <row r="2454" spans="3:4" x14ac:dyDescent="0.2">
      <c r="C2454" s="12"/>
      <c r="D2454" s="12"/>
    </row>
    <row r="2455" spans="3:4" x14ac:dyDescent="0.2">
      <c r="C2455" s="12"/>
      <c r="D2455" s="12"/>
    </row>
    <row r="2456" spans="3:4" x14ac:dyDescent="0.2">
      <c r="C2456" s="12"/>
      <c r="D2456" s="12"/>
    </row>
    <row r="2457" spans="3:4" x14ac:dyDescent="0.2">
      <c r="C2457" s="12"/>
      <c r="D2457" s="12"/>
    </row>
    <row r="2458" spans="3:4" x14ac:dyDescent="0.2">
      <c r="C2458" s="12"/>
      <c r="D2458" s="12"/>
    </row>
    <row r="2459" spans="3:4" x14ac:dyDescent="0.2">
      <c r="C2459" s="12"/>
      <c r="D2459" s="12"/>
    </row>
    <row r="2460" spans="3:4" x14ac:dyDescent="0.2">
      <c r="C2460" s="12"/>
      <c r="D2460" s="12"/>
    </row>
    <row r="2461" spans="3:4" x14ac:dyDescent="0.2">
      <c r="C2461" s="12"/>
      <c r="D2461" s="12"/>
    </row>
    <row r="2462" spans="3:4" x14ac:dyDescent="0.2">
      <c r="C2462" s="12"/>
      <c r="D2462" s="12"/>
    </row>
    <row r="2463" spans="3:4" x14ac:dyDescent="0.2">
      <c r="C2463" s="12"/>
      <c r="D2463" s="12"/>
    </row>
    <row r="2464" spans="3:4" x14ac:dyDescent="0.2">
      <c r="C2464" s="12"/>
      <c r="D2464" s="12"/>
    </row>
    <row r="2465" spans="3:4" x14ac:dyDescent="0.2">
      <c r="C2465" s="12"/>
      <c r="D2465" s="12"/>
    </row>
    <row r="2466" spans="3:4" x14ac:dyDescent="0.2">
      <c r="C2466" s="12"/>
      <c r="D2466" s="12"/>
    </row>
    <row r="2467" spans="3:4" x14ac:dyDescent="0.2">
      <c r="C2467" s="12"/>
      <c r="D2467" s="12"/>
    </row>
    <row r="2468" spans="3:4" x14ac:dyDescent="0.2">
      <c r="C2468" s="12"/>
      <c r="D2468" s="12"/>
    </row>
    <row r="2469" spans="3:4" x14ac:dyDescent="0.2">
      <c r="C2469" s="12"/>
      <c r="D2469" s="12"/>
    </row>
    <row r="2470" spans="3:4" x14ac:dyDescent="0.2">
      <c r="C2470" s="12"/>
      <c r="D2470" s="12"/>
    </row>
    <row r="2471" spans="3:4" x14ac:dyDescent="0.2">
      <c r="C2471" s="12"/>
      <c r="D2471" s="12"/>
    </row>
    <row r="2472" spans="3:4" x14ac:dyDescent="0.2">
      <c r="C2472" s="12"/>
      <c r="D2472" s="12"/>
    </row>
    <row r="2473" spans="3:4" x14ac:dyDescent="0.2">
      <c r="C2473" s="12"/>
      <c r="D2473" s="12"/>
    </row>
    <row r="2474" spans="3:4" x14ac:dyDescent="0.2">
      <c r="C2474" s="12"/>
      <c r="D2474" s="12"/>
    </row>
    <row r="2475" spans="3:4" x14ac:dyDescent="0.2">
      <c r="C2475" s="12"/>
      <c r="D2475" s="12"/>
    </row>
    <row r="2476" spans="3:4" x14ac:dyDescent="0.2">
      <c r="C2476" s="12"/>
      <c r="D2476" s="12"/>
    </row>
    <row r="2477" spans="3:4" x14ac:dyDescent="0.2">
      <c r="C2477" s="12"/>
      <c r="D2477" s="12"/>
    </row>
    <row r="2478" spans="3:4" x14ac:dyDescent="0.2">
      <c r="C2478" s="12"/>
      <c r="D2478" s="12"/>
    </row>
    <row r="2479" spans="3:4" x14ac:dyDescent="0.2">
      <c r="C2479" s="12"/>
      <c r="D2479" s="12"/>
    </row>
    <row r="2480" spans="3:4" x14ac:dyDescent="0.2">
      <c r="C2480" s="12"/>
      <c r="D2480" s="12"/>
    </row>
    <row r="2481" spans="3:4" x14ac:dyDescent="0.2">
      <c r="C2481" s="12"/>
      <c r="D2481" s="12"/>
    </row>
    <row r="2482" spans="3:4" x14ac:dyDescent="0.2">
      <c r="C2482" s="12"/>
      <c r="D2482" s="12"/>
    </row>
    <row r="2483" spans="3:4" x14ac:dyDescent="0.2">
      <c r="C2483" s="12"/>
      <c r="D2483" s="12"/>
    </row>
    <row r="2484" spans="3:4" x14ac:dyDescent="0.2">
      <c r="C2484" s="12"/>
      <c r="D2484" s="12"/>
    </row>
    <row r="2485" spans="3:4" x14ac:dyDescent="0.2">
      <c r="C2485" s="12"/>
      <c r="D2485" s="12"/>
    </row>
    <row r="2486" spans="3:4" x14ac:dyDescent="0.2">
      <c r="C2486" s="12"/>
      <c r="D2486" s="12"/>
    </row>
    <row r="2487" spans="3:4" x14ac:dyDescent="0.2">
      <c r="C2487" s="12"/>
      <c r="D2487" s="12"/>
    </row>
    <row r="2488" spans="3:4" x14ac:dyDescent="0.2">
      <c r="C2488" s="12"/>
      <c r="D2488" s="12"/>
    </row>
    <row r="2489" spans="3:4" x14ac:dyDescent="0.2">
      <c r="C2489" s="12"/>
      <c r="D2489" s="12"/>
    </row>
    <row r="2490" spans="3:4" x14ac:dyDescent="0.2">
      <c r="C2490" s="12"/>
      <c r="D2490" s="12"/>
    </row>
    <row r="2491" spans="3:4" x14ac:dyDescent="0.2">
      <c r="C2491" s="12"/>
      <c r="D2491" s="12"/>
    </row>
    <row r="2492" spans="3:4" x14ac:dyDescent="0.2">
      <c r="C2492" s="12"/>
      <c r="D2492" s="12"/>
    </row>
    <row r="2493" spans="3:4" x14ac:dyDescent="0.2">
      <c r="C2493" s="12"/>
      <c r="D2493" s="12"/>
    </row>
    <row r="2494" spans="3:4" x14ac:dyDescent="0.2">
      <c r="C2494" s="12"/>
      <c r="D2494" s="12"/>
    </row>
    <row r="2495" spans="3:4" x14ac:dyDescent="0.2">
      <c r="C2495" s="12"/>
      <c r="D2495" s="12"/>
    </row>
    <row r="2496" spans="3:4" x14ac:dyDescent="0.2">
      <c r="C2496" s="12"/>
      <c r="D2496" s="12"/>
    </row>
    <row r="2497" spans="3:4" x14ac:dyDescent="0.2">
      <c r="C2497" s="12"/>
      <c r="D2497" s="12"/>
    </row>
    <row r="2498" spans="3:4" x14ac:dyDescent="0.2">
      <c r="C2498" s="12"/>
      <c r="D2498" s="12"/>
    </row>
    <row r="2499" spans="3:4" x14ac:dyDescent="0.2">
      <c r="C2499" s="12"/>
      <c r="D2499" s="12"/>
    </row>
    <row r="2500" spans="3:4" x14ac:dyDescent="0.2">
      <c r="C2500" s="12"/>
      <c r="D2500" s="12"/>
    </row>
    <row r="2501" spans="3:4" x14ac:dyDescent="0.2">
      <c r="C2501" s="12"/>
      <c r="D2501" s="12"/>
    </row>
    <row r="2502" spans="3:4" x14ac:dyDescent="0.2">
      <c r="C2502" s="12"/>
      <c r="D2502" s="12"/>
    </row>
    <row r="2503" spans="3:4" x14ac:dyDescent="0.2">
      <c r="C2503" s="12"/>
      <c r="D2503" s="12"/>
    </row>
    <row r="2504" spans="3:4" x14ac:dyDescent="0.2">
      <c r="C2504" s="12"/>
      <c r="D2504" s="12"/>
    </row>
    <row r="2505" spans="3:4" x14ac:dyDescent="0.2">
      <c r="C2505" s="12"/>
      <c r="D2505" s="12"/>
    </row>
    <row r="2506" spans="3:4" x14ac:dyDescent="0.2">
      <c r="C2506" s="12"/>
      <c r="D2506" s="12"/>
    </row>
    <row r="2507" spans="3:4" x14ac:dyDescent="0.2">
      <c r="C2507" s="12"/>
      <c r="D2507" s="12"/>
    </row>
    <row r="2508" spans="3:4" x14ac:dyDescent="0.2">
      <c r="C2508" s="12"/>
      <c r="D2508" s="12"/>
    </row>
    <row r="2509" spans="3:4" x14ac:dyDescent="0.2">
      <c r="C2509" s="12"/>
      <c r="D2509" s="12"/>
    </row>
    <row r="2510" spans="3:4" x14ac:dyDescent="0.2">
      <c r="C2510" s="12"/>
      <c r="D2510" s="12"/>
    </row>
    <row r="2511" spans="3:4" x14ac:dyDescent="0.2">
      <c r="C2511" s="12"/>
      <c r="D2511" s="12"/>
    </row>
    <row r="2512" spans="3:4" x14ac:dyDescent="0.2">
      <c r="C2512" s="12"/>
      <c r="D2512" s="12"/>
    </row>
    <row r="2513" spans="3:4" x14ac:dyDescent="0.2">
      <c r="C2513" s="12"/>
      <c r="D2513" s="12"/>
    </row>
    <row r="2514" spans="3:4" x14ac:dyDescent="0.2">
      <c r="C2514" s="12"/>
      <c r="D2514" s="12"/>
    </row>
    <row r="2515" spans="3:4" x14ac:dyDescent="0.2">
      <c r="C2515" s="12"/>
      <c r="D2515" s="12"/>
    </row>
    <row r="2516" spans="3:4" x14ac:dyDescent="0.2">
      <c r="C2516" s="12"/>
      <c r="D2516" s="12"/>
    </row>
    <row r="2517" spans="3:4" x14ac:dyDescent="0.2">
      <c r="C2517" s="12"/>
      <c r="D2517" s="12"/>
    </row>
    <row r="2518" spans="3:4" x14ac:dyDescent="0.2">
      <c r="C2518" s="12"/>
      <c r="D2518" s="12"/>
    </row>
    <row r="2519" spans="3:4" x14ac:dyDescent="0.2">
      <c r="C2519" s="12"/>
      <c r="D2519" s="12"/>
    </row>
    <row r="2520" spans="3:4" x14ac:dyDescent="0.2">
      <c r="C2520" s="12"/>
      <c r="D2520" s="12"/>
    </row>
    <row r="2521" spans="3:4" x14ac:dyDescent="0.2">
      <c r="C2521" s="12"/>
      <c r="D2521" s="12"/>
    </row>
    <row r="2522" spans="3:4" x14ac:dyDescent="0.2">
      <c r="C2522" s="12"/>
      <c r="D2522" s="12"/>
    </row>
    <row r="2523" spans="3:4" x14ac:dyDescent="0.2">
      <c r="C2523" s="12"/>
      <c r="D2523" s="12"/>
    </row>
    <row r="2524" spans="3:4" x14ac:dyDescent="0.2">
      <c r="C2524" s="12"/>
      <c r="D2524" s="12"/>
    </row>
    <row r="2525" spans="3:4" x14ac:dyDescent="0.2">
      <c r="C2525" s="12"/>
      <c r="D2525" s="12"/>
    </row>
    <row r="2526" spans="3:4" x14ac:dyDescent="0.2">
      <c r="C2526" s="12"/>
      <c r="D2526" s="12"/>
    </row>
    <row r="2527" spans="3:4" x14ac:dyDescent="0.2">
      <c r="C2527" s="12"/>
      <c r="D2527" s="12"/>
    </row>
    <row r="2528" spans="3:4" x14ac:dyDescent="0.2">
      <c r="C2528" s="12"/>
      <c r="D2528" s="12"/>
    </row>
    <row r="2529" spans="3:4" x14ac:dyDescent="0.2">
      <c r="C2529" s="12"/>
      <c r="D2529" s="12"/>
    </row>
    <row r="2530" spans="3:4" x14ac:dyDescent="0.2">
      <c r="C2530" s="12"/>
      <c r="D2530" s="12"/>
    </row>
    <row r="2531" spans="3:4" x14ac:dyDescent="0.2">
      <c r="C2531" s="12"/>
      <c r="D2531" s="12"/>
    </row>
    <row r="2532" spans="3:4" x14ac:dyDescent="0.2">
      <c r="C2532" s="12"/>
      <c r="D2532" s="12"/>
    </row>
    <row r="2533" spans="3:4" x14ac:dyDescent="0.2">
      <c r="C2533" s="12"/>
      <c r="D2533" s="12"/>
    </row>
    <row r="2534" spans="3:4" x14ac:dyDescent="0.2">
      <c r="C2534" s="12"/>
      <c r="D2534" s="12"/>
    </row>
    <row r="2535" spans="3:4" x14ac:dyDescent="0.2">
      <c r="C2535" s="12"/>
      <c r="D2535" s="12"/>
    </row>
    <row r="2536" spans="3:4" x14ac:dyDescent="0.2">
      <c r="C2536" s="12"/>
      <c r="D2536" s="12"/>
    </row>
    <row r="2537" spans="3:4" x14ac:dyDescent="0.2">
      <c r="C2537" s="12"/>
      <c r="D2537" s="12"/>
    </row>
    <row r="2538" spans="3:4" x14ac:dyDescent="0.2">
      <c r="C2538" s="12"/>
      <c r="D2538" s="12"/>
    </row>
    <row r="2539" spans="3:4" x14ac:dyDescent="0.2">
      <c r="C2539" s="12"/>
      <c r="D2539" s="12"/>
    </row>
    <row r="2540" spans="3:4" x14ac:dyDescent="0.2">
      <c r="C2540" s="12"/>
      <c r="D2540" s="12"/>
    </row>
    <row r="2541" spans="3:4" x14ac:dyDescent="0.2">
      <c r="C2541" s="12"/>
      <c r="D2541" s="12"/>
    </row>
    <row r="2542" spans="3:4" x14ac:dyDescent="0.2">
      <c r="C2542" s="12"/>
      <c r="D2542" s="12"/>
    </row>
    <row r="2543" spans="3:4" x14ac:dyDescent="0.2">
      <c r="C2543" s="12"/>
      <c r="D2543" s="12"/>
    </row>
    <row r="2544" spans="3:4" x14ac:dyDescent="0.2">
      <c r="C2544" s="12"/>
      <c r="D2544" s="12"/>
    </row>
    <row r="2545" spans="3:4" x14ac:dyDescent="0.2">
      <c r="C2545" s="12"/>
      <c r="D2545" s="12"/>
    </row>
    <row r="2546" spans="3:4" x14ac:dyDescent="0.2">
      <c r="C2546" s="12"/>
      <c r="D2546" s="12"/>
    </row>
    <row r="2547" spans="3:4" x14ac:dyDescent="0.2">
      <c r="C2547" s="12"/>
      <c r="D2547" s="12"/>
    </row>
    <row r="2548" spans="3:4" x14ac:dyDescent="0.2">
      <c r="C2548" s="12"/>
      <c r="D2548" s="12"/>
    </row>
    <row r="2549" spans="3:4" x14ac:dyDescent="0.2">
      <c r="C2549" s="12"/>
      <c r="D2549" s="12"/>
    </row>
    <row r="2550" spans="3:4" x14ac:dyDescent="0.2">
      <c r="C2550" s="12"/>
      <c r="D2550" s="12"/>
    </row>
    <row r="2551" spans="3:4" x14ac:dyDescent="0.2">
      <c r="C2551" s="12"/>
      <c r="D2551" s="12"/>
    </row>
    <row r="2552" spans="3:4" x14ac:dyDescent="0.2">
      <c r="C2552" s="12"/>
      <c r="D2552" s="12"/>
    </row>
    <row r="2553" spans="3:4" x14ac:dyDescent="0.2">
      <c r="C2553" s="12"/>
      <c r="D2553" s="12"/>
    </row>
    <row r="2554" spans="3:4" x14ac:dyDescent="0.2">
      <c r="C2554" s="12"/>
      <c r="D2554" s="12"/>
    </row>
    <row r="2555" spans="3:4" x14ac:dyDescent="0.2">
      <c r="C2555" s="12"/>
      <c r="D2555" s="12"/>
    </row>
    <row r="2556" spans="3:4" x14ac:dyDescent="0.2">
      <c r="C2556" s="12"/>
      <c r="D2556" s="12"/>
    </row>
    <row r="2557" spans="3:4" x14ac:dyDescent="0.2">
      <c r="C2557" s="12"/>
      <c r="D2557" s="12"/>
    </row>
    <row r="2558" spans="3:4" x14ac:dyDescent="0.2">
      <c r="C2558" s="12"/>
      <c r="D2558" s="12"/>
    </row>
    <row r="2559" spans="3:4" x14ac:dyDescent="0.2">
      <c r="C2559" s="12"/>
      <c r="D2559" s="12"/>
    </row>
    <row r="2560" spans="3:4" x14ac:dyDescent="0.2">
      <c r="C2560" s="12"/>
      <c r="D2560" s="12"/>
    </row>
    <row r="2561" spans="3:4" x14ac:dyDescent="0.2">
      <c r="C2561" s="12"/>
      <c r="D2561" s="12"/>
    </row>
    <row r="2562" spans="3:4" x14ac:dyDescent="0.2">
      <c r="C2562" s="12"/>
      <c r="D2562" s="12"/>
    </row>
    <row r="2563" spans="3:4" x14ac:dyDescent="0.2">
      <c r="C2563" s="12"/>
      <c r="D2563" s="12"/>
    </row>
    <row r="2564" spans="3:4" x14ac:dyDescent="0.2">
      <c r="C2564" s="12"/>
      <c r="D2564" s="12"/>
    </row>
    <row r="2565" spans="3:4" x14ac:dyDescent="0.2">
      <c r="C2565" s="12"/>
      <c r="D2565" s="12"/>
    </row>
    <row r="2566" spans="3:4" x14ac:dyDescent="0.2">
      <c r="C2566" s="12"/>
      <c r="D2566" s="12"/>
    </row>
    <row r="2567" spans="3:4" x14ac:dyDescent="0.2">
      <c r="C2567" s="12"/>
      <c r="D2567" s="12"/>
    </row>
    <row r="2568" spans="3:4" x14ac:dyDescent="0.2">
      <c r="C2568" s="12"/>
      <c r="D2568" s="12"/>
    </row>
    <row r="2569" spans="3:4" x14ac:dyDescent="0.2">
      <c r="C2569" s="12"/>
      <c r="D2569" s="12"/>
    </row>
    <row r="2570" spans="3:4" x14ac:dyDescent="0.2">
      <c r="C2570" s="12"/>
      <c r="D2570" s="12"/>
    </row>
    <row r="2571" spans="3:4" x14ac:dyDescent="0.2">
      <c r="C2571" s="12"/>
      <c r="D2571" s="12"/>
    </row>
    <row r="2572" spans="3:4" x14ac:dyDescent="0.2">
      <c r="C2572" s="12"/>
      <c r="D2572" s="12"/>
    </row>
    <row r="2573" spans="3:4" x14ac:dyDescent="0.2">
      <c r="C2573" s="12"/>
      <c r="D2573" s="12"/>
    </row>
    <row r="2574" spans="3:4" x14ac:dyDescent="0.2">
      <c r="C2574" s="12"/>
      <c r="D2574" s="12"/>
    </row>
    <row r="2575" spans="3:4" x14ac:dyDescent="0.2">
      <c r="C2575" s="12"/>
      <c r="D2575" s="12"/>
    </row>
    <row r="2576" spans="3:4" x14ac:dyDescent="0.2">
      <c r="C2576" s="12"/>
      <c r="D2576" s="12"/>
    </row>
    <row r="2577" spans="3:4" x14ac:dyDescent="0.2">
      <c r="C2577" s="12"/>
      <c r="D2577" s="12"/>
    </row>
    <row r="2578" spans="3:4" x14ac:dyDescent="0.2">
      <c r="C2578" s="12"/>
      <c r="D2578" s="12"/>
    </row>
    <row r="2579" spans="3:4" x14ac:dyDescent="0.2">
      <c r="C2579" s="12"/>
      <c r="D2579" s="12"/>
    </row>
    <row r="2580" spans="3:4" x14ac:dyDescent="0.2">
      <c r="C2580" s="12"/>
      <c r="D2580" s="12"/>
    </row>
    <row r="2581" spans="3:4" x14ac:dyDescent="0.2">
      <c r="C2581" s="12"/>
      <c r="D2581" s="12"/>
    </row>
    <row r="2582" spans="3:4" x14ac:dyDescent="0.2">
      <c r="C2582" s="12"/>
      <c r="D2582" s="12"/>
    </row>
    <row r="2583" spans="3:4" x14ac:dyDescent="0.2">
      <c r="C2583" s="12"/>
      <c r="D2583" s="12"/>
    </row>
    <row r="2584" spans="3:4" x14ac:dyDescent="0.2">
      <c r="C2584" s="12"/>
      <c r="D2584" s="12"/>
    </row>
    <row r="2585" spans="3:4" x14ac:dyDescent="0.2">
      <c r="C2585" s="12"/>
      <c r="D2585" s="12"/>
    </row>
    <row r="2586" spans="3:4" x14ac:dyDescent="0.2">
      <c r="C2586" s="12"/>
      <c r="D2586" s="12"/>
    </row>
    <row r="2587" spans="3:4" x14ac:dyDescent="0.2">
      <c r="C2587" s="12"/>
      <c r="D2587" s="12"/>
    </row>
    <row r="2588" spans="3:4" x14ac:dyDescent="0.2">
      <c r="C2588" s="12"/>
      <c r="D2588" s="12"/>
    </row>
    <row r="2589" spans="3:4" x14ac:dyDescent="0.2">
      <c r="C2589" s="12"/>
      <c r="D2589" s="12"/>
    </row>
    <row r="2590" spans="3:4" x14ac:dyDescent="0.2">
      <c r="C2590" s="12"/>
      <c r="D2590" s="12"/>
    </row>
    <row r="2591" spans="3:4" x14ac:dyDescent="0.2">
      <c r="C2591" s="12"/>
      <c r="D2591" s="12"/>
    </row>
    <row r="2592" spans="3:4" x14ac:dyDescent="0.2">
      <c r="C2592" s="12"/>
      <c r="D2592" s="12"/>
    </row>
    <row r="2593" spans="3:4" x14ac:dyDescent="0.2">
      <c r="C2593" s="12"/>
      <c r="D2593" s="12"/>
    </row>
    <row r="2594" spans="3:4" x14ac:dyDescent="0.2">
      <c r="C2594" s="12"/>
      <c r="D2594" s="12"/>
    </row>
    <row r="2595" spans="3:4" x14ac:dyDescent="0.2">
      <c r="C2595" s="12"/>
      <c r="D2595" s="12"/>
    </row>
    <row r="2596" spans="3:4" x14ac:dyDescent="0.2">
      <c r="C2596" s="12"/>
      <c r="D2596" s="12"/>
    </row>
    <row r="2597" spans="3:4" x14ac:dyDescent="0.2">
      <c r="C2597" s="12"/>
      <c r="D2597" s="12"/>
    </row>
    <row r="2598" spans="3:4" x14ac:dyDescent="0.2">
      <c r="C2598" s="12"/>
      <c r="D2598" s="12"/>
    </row>
    <row r="2599" spans="3:4" x14ac:dyDescent="0.2">
      <c r="C2599" s="12"/>
      <c r="D2599" s="12"/>
    </row>
    <row r="2600" spans="3:4" x14ac:dyDescent="0.2">
      <c r="C2600" s="12"/>
      <c r="D2600" s="12"/>
    </row>
    <row r="2601" spans="3:4" x14ac:dyDescent="0.2">
      <c r="C2601" s="12"/>
      <c r="D2601" s="12"/>
    </row>
    <row r="2602" spans="3:4" x14ac:dyDescent="0.2">
      <c r="C2602" s="12"/>
      <c r="D2602" s="12"/>
    </row>
    <row r="2603" spans="3:4" x14ac:dyDescent="0.2">
      <c r="C2603" s="12"/>
      <c r="D2603" s="12"/>
    </row>
    <row r="2604" spans="3:4" x14ac:dyDescent="0.2">
      <c r="C2604" s="12"/>
      <c r="D2604" s="12"/>
    </row>
    <row r="2605" spans="3:4" x14ac:dyDescent="0.2">
      <c r="C2605" s="12"/>
      <c r="D2605" s="12"/>
    </row>
    <row r="2606" spans="3:4" x14ac:dyDescent="0.2">
      <c r="C2606" s="12"/>
      <c r="D2606" s="12"/>
    </row>
    <row r="2607" spans="3:4" x14ac:dyDescent="0.2">
      <c r="C2607" s="12"/>
      <c r="D2607" s="12"/>
    </row>
    <row r="2608" spans="3:4" x14ac:dyDescent="0.2">
      <c r="C2608" s="12"/>
      <c r="D2608" s="12"/>
    </row>
    <row r="2609" spans="3:4" x14ac:dyDescent="0.2">
      <c r="C2609" s="12"/>
      <c r="D2609" s="12"/>
    </row>
    <row r="2610" spans="3:4" x14ac:dyDescent="0.2">
      <c r="C2610" s="12"/>
      <c r="D2610" s="12"/>
    </row>
    <row r="2611" spans="3:4" x14ac:dyDescent="0.2">
      <c r="C2611" s="12"/>
      <c r="D2611" s="12"/>
    </row>
    <row r="2612" spans="3:4" x14ac:dyDescent="0.2">
      <c r="C2612" s="12"/>
      <c r="D2612" s="12"/>
    </row>
    <row r="2613" spans="3:4" x14ac:dyDescent="0.2">
      <c r="C2613" s="12"/>
      <c r="D2613" s="12"/>
    </row>
    <row r="2614" spans="3:4" x14ac:dyDescent="0.2">
      <c r="C2614" s="12"/>
      <c r="D2614" s="12"/>
    </row>
    <row r="2615" spans="3:4" x14ac:dyDescent="0.2">
      <c r="C2615" s="12"/>
      <c r="D2615" s="12"/>
    </row>
    <row r="2616" spans="3:4" x14ac:dyDescent="0.2">
      <c r="C2616" s="12"/>
      <c r="D2616" s="12"/>
    </row>
    <row r="2617" spans="3:4" x14ac:dyDescent="0.2">
      <c r="C2617" s="12"/>
      <c r="D2617" s="12"/>
    </row>
    <row r="2618" spans="3:4" x14ac:dyDescent="0.2">
      <c r="C2618" s="12"/>
      <c r="D2618" s="12"/>
    </row>
    <row r="2619" spans="3:4" x14ac:dyDescent="0.2">
      <c r="C2619" s="12"/>
      <c r="D2619" s="12"/>
    </row>
    <row r="2620" spans="3:4" x14ac:dyDescent="0.2">
      <c r="C2620" s="12"/>
      <c r="D2620" s="12"/>
    </row>
    <row r="2621" spans="3:4" x14ac:dyDescent="0.2">
      <c r="C2621" s="12"/>
      <c r="D2621" s="12"/>
    </row>
    <row r="2622" spans="3:4" x14ac:dyDescent="0.2">
      <c r="C2622" s="12"/>
      <c r="D2622" s="12"/>
    </row>
    <row r="2623" spans="3:4" x14ac:dyDescent="0.2">
      <c r="C2623" s="12"/>
      <c r="D2623" s="12"/>
    </row>
    <row r="2624" spans="3:4" x14ac:dyDescent="0.2">
      <c r="C2624" s="12"/>
      <c r="D2624" s="12"/>
    </row>
    <row r="2625" spans="3:4" x14ac:dyDescent="0.2">
      <c r="C2625" s="12"/>
      <c r="D2625" s="12"/>
    </row>
    <row r="2626" spans="3:4" x14ac:dyDescent="0.2">
      <c r="C2626" s="12"/>
      <c r="D2626" s="12"/>
    </row>
    <row r="2627" spans="3:4" x14ac:dyDescent="0.2">
      <c r="C2627" s="12"/>
      <c r="D2627" s="12"/>
    </row>
    <row r="2628" spans="3:4" x14ac:dyDescent="0.2">
      <c r="C2628" s="12"/>
      <c r="D2628" s="12"/>
    </row>
    <row r="2629" spans="3:4" x14ac:dyDescent="0.2">
      <c r="C2629" s="12"/>
      <c r="D2629" s="12"/>
    </row>
    <row r="2630" spans="3:4" x14ac:dyDescent="0.2">
      <c r="C2630" s="12"/>
      <c r="D2630" s="12"/>
    </row>
    <row r="2631" spans="3:4" x14ac:dyDescent="0.2">
      <c r="C2631" s="12"/>
      <c r="D2631" s="12"/>
    </row>
    <row r="2632" spans="3:4" x14ac:dyDescent="0.2">
      <c r="C2632" s="12"/>
      <c r="D2632" s="12"/>
    </row>
    <row r="2633" spans="3:4" x14ac:dyDescent="0.2">
      <c r="C2633" s="12"/>
      <c r="D2633" s="12"/>
    </row>
    <row r="2634" spans="3:4" x14ac:dyDescent="0.2">
      <c r="C2634" s="12"/>
      <c r="D2634" s="12"/>
    </row>
    <row r="2635" spans="3:4" x14ac:dyDescent="0.2">
      <c r="C2635" s="12"/>
      <c r="D2635" s="12"/>
    </row>
    <row r="2636" spans="3:4" x14ac:dyDescent="0.2">
      <c r="C2636" s="12"/>
      <c r="D2636" s="12"/>
    </row>
    <row r="2637" spans="3:4" x14ac:dyDescent="0.2">
      <c r="C2637" s="12"/>
      <c r="D2637" s="12"/>
    </row>
    <row r="2638" spans="3:4" x14ac:dyDescent="0.2">
      <c r="C2638" s="12"/>
      <c r="D2638" s="12"/>
    </row>
    <row r="2639" spans="3:4" x14ac:dyDescent="0.2">
      <c r="C2639" s="12"/>
      <c r="D2639" s="12"/>
    </row>
    <row r="2640" spans="3:4" x14ac:dyDescent="0.2">
      <c r="C2640" s="12"/>
      <c r="D2640" s="12"/>
    </row>
    <row r="2641" spans="3:4" x14ac:dyDescent="0.2">
      <c r="C2641" s="12"/>
      <c r="D2641" s="12"/>
    </row>
    <row r="2642" spans="3:4" x14ac:dyDescent="0.2">
      <c r="C2642" s="12"/>
      <c r="D2642" s="12"/>
    </row>
    <row r="2643" spans="3:4" x14ac:dyDescent="0.2">
      <c r="C2643" s="12"/>
      <c r="D2643" s="12"/>
    </row>
    <row r="2644" spans="3:4" x14ac:dyDescent="0.2">
      <c r="C2644" s="12"/>
      <c r="D2644" s="12"/>
    </row>
    <row r="2645" spans="3:4" x14ac:dyDescent="0.2">
      <c r="C2645" s="12"/>
      <c r="D2645" s="12"/>
    </row>
    <row r="2646" spans="3:4" x14ac:dyDescent="0.2">
      <c r="C2646" s="12"/>
      <c r="D2646" s="12"/>
    </row>
    <row r="2647" spans="3:4" x14ac:dyDescent="0.2">
      <c r="C2647" s="12"/>
      <c r="D2647" s="12"/>
    </row>
    <row r="2648" spans="3:4" x14ac:dyDescent="0.2">
      <c r="C2648" s="12"/>
      <c r="D2648" s="12"/>
    </row>
    <row r="2649" spans="3:4" x14ac:dyDescent="0.2">
      <c r="C2649" s="12"/>
      <c r="D2649" s="12"/>
    </row>
    <row r="2650" spans="3:4" x14ac:dyDescent="0.2">
      <c r="C2650" s="12"/>
      <c r="D2650" s="12"/>
    </row>
    <row r="2651" spans="3:4" x14ac:dyDescent="0.2">
      <c r="C2651" s="12"/>
      <c r="D2651" s="12"/>
    </row>
    <row r="2652" spans="3:4" x14ac:dyDescent="0.2">
      <c r="C2652" s="12"/>
      <c r="D2652" s="12"/>
    </row>
    <row r="2653" spans="3:4" x14ac:dyDescent="0.2">
      <c r="C2653" s="12"/>
      <c r="D2653" s="12"/>
    </row>
    <row r="2654" spans="3:4" x14ac:dyDescent="0.2">
      <c r="C2654" s="12"/>
      <c r="D2654" s="12"/>
    </row>
    <row r="2655" spans="3:4" x14ac:dyDescent="0.2">
      <c r="C2655" s="12"/>
      <c r="D2655" s="12"/>
    </row>
    <row r="2656" spans="3:4" x14ac:dyDescent="0.2">
      <c r="C2656" s="12"/>
      <c r="D2656" s="12"/>
    </row>
    <row r="2657" spans="3:4" x14ac:dyDescent="0.2">
      <c r="C2657" s="12"/>
      <c r="D2657" s="12"/>
    </row>
    <row r="2658" spans="3:4" x14ac:dyDescent="0.2">
      <c r="C2658" s="12"/>
      <c r="D2658" s="12"/>
    </row>
    <row r="2659" spans="3:4" x14ac:dyDescent="0.2">
      <c r="C2659" s="12"/>
      <c r="D2659" s="12"/>
    </row>
    <row r="2660" spans="3:4" x14ac:dyDescent="0.2">
      <c r="C2660" s="12"/>
      <c r="D2660" s="12"/>
    </row>
    <row r="2661" spans="3:4" x14ac:dyDescent="0.2">
      <c r="C2661" s="12"/>
      <c r="D2661" s="12"/>
    </row>
    <row r="2662" spans="3:4" x14ac:dyDescent="0.2">
      <c r="C2662" s="12"/>
      <c r="D2662" s="12"/>
    </row>
    <row r="2663" spans="3:4" x14ac:dyDescent="0.2">
      <c r="C2663" s="12"/>
      <c r="D2663" s="12"/>
    </row>
    <row r="2664" spans="3:4" x14ac:dyDescent="0.2">
      <c r="C2664" s="12"/>
      <c r="D2664" s="12"/>
    </row>
    <row r="2665" spans="3:4" x14ac:dyDescent="0.2">
      <c r="C2665" s="12"/>
      <c r="D2665" s="12"/>
    </row>
    <row r="2666" spans="3:4" x14ac:dyDescent="0.2">
      <c r="C2666" s="12"/>
      <c r="D2666" s="12"/>
    </row>
    <row r="2667" spans="3:4" x14ac:dyDescent="0.2">
      <c r="C2667" s="12"/>
      <c r="D2667" s="12"/>
    </row>
    <row r="2668" spans="3:4" x14ac:dyDescent="0.2">
      <c r="C2668" s="12"/>
      <c r="D2668" s="12"/>
    </row>
    <row r="2669" spans="3:4" x14ac:dyDescent="0.2">
      <c r="C2669" s="12"/>
      <c r="D2669" s="12"/>
    </row>
    <row r="2670" spans="3:4" x14ac:dyDescent="0.2">
      <c r="C2670" s="12"/>
      <c r="D2670" s="12"/>
    </row>
    <row r="2671" spans="3:4" x14ac:dyDescent="0.2">
      <c r="C2671" s="12"/>
      <c r="D2671" s="12"/>
    </row>
    <row r="2672" spans="3:4" x14ac:dyDescent="0.2">
      <c r="C2672" s="12"/>
      <c r="D2672" s="12"/>
    </row>
    <row r="2673" spans="3:4" x14ac:dyDescent="0.2">
      <c r="C2673" s="12"/>
      <c r="D2673" s="12"/>
    </row>
    <row r="2674" spans="3:4" x14ac:dyDescent="0.2">
      <c r="C2674" s="12"/>
      <c r="D2674" s="12"/>
    </row>
    <row r="2675" spans="3:4" x14ac:dyDescent="0.2">
      <c r="C2675" s="12"/>
      <c r="D2675" s="12"/>
    </row>
    <row r="2676" spans="3:4" x14ac:dyDescent="0.2">
      <c r="C2676" s="12"/>
      <c r="D2676" s="12"/>
    </row>
    <row r="2677" spans="3:4" x14ac:dyDescent="0.2">
      <c r="C2677" s="12"/>
      <c r="D2677" s="12"/>
    </row>
    <row r="2678" spans="3:4" x14ac:dyDescent="0.2">
      <c r="C2678" s="12"/>
      <c r="D2678" s="12"/>
    </row>
    <row r="2679" spans="3:4" x14ac:dyDescent="0.2">
      <c r="C2679" s="12"/>
      <c r="D2679" s="12"/>
    </row>
    <row r="2680" spans="3:4" x14ac:dyDescent="0.2">
      <c r="C2680" s="12"/>
      <c r="D2680" s="12"/>
    </row>
    <row r="2681" spans="3:4" x14ac:dyDescent="0.2">
      <c r="C2681" s="12"/>
      <c r="D2681" s="12"/>
    </row>
    <row r="2682" spans="3:4" x14ac:dyDescent="0.2">
      <c r="C2682" s="12"/>
      <c r="D2682" s="12"/>
    </row>
    <row r="2683" spans="3:4" x14ac:dyDescent="0.2">
      <c r="C2683" s="12"/>
      <c r="D2683" s="12"/>
    </row>
    <row r="2684" spans="3:4" x14ac:dyDescent="0.2">
      <c r="C2684" s="12"/>
      <c r="D2684" s="12"/>
    </row>
    <row r="2685" spans="3:4" x14ac:dyDescent="0.2">
      <c r="C2685" s="12"/>
      <c r="D2685" s="12"/>
    </row>
    <row r="2686" spans="3:4" x14ac:dyDescent="0.2">
      <c r="C2686" s="12"/>
      <c r="D2686" s="12"/>
    </row>
    <row r="2687" spans="3:4" x14ac:dyDescent="0.2">
      <c r="C2687" s="12"/>
      <c r="D2687" s="12"/>
    </row>
    <row r="2688" spans="3:4" x14ac:dyDescent="0.2">
      <c r="C2688" s="12"/>
      <c r="D2688" s="12"/>
    </row>
    <row r="2689" spans="3:4" x14ac:dyDescent="0.2">
      <c r="C2689" s="12"/>
      <c r="D2689" s="12"/>
    </row>
    <row r="2690" spans="3:4" x14ac:dyDescent="0.2">
      <c r="C2690" s="12"/>
      <c r="D2690" s="12"/>
    </row>
    <row r="2691" spans="3:4" x14ac:dyDescent="0.2">
      <c r="C2691" s="12"/>
      <c r="D2691" s="12"/>
    </row>
    <row r="2692" spans="3:4" x14ac:dyDescent="0.2">
      <c r="C2692" s="12"/>
      <c r="D2692" s="12"/>
    </row>
    <row r="2693" spans="3:4" x14ac:dyDescent="0.2">
      <c r="C2693" s="12"/>
      <c r="D2693" s="12"/>
    </row>
    <row r="2694" spans="3:4" x14ac:dyDescent="0.2">
      <c r="C2694" s="12"/>
      <c r="D2694" s="12"/>
    </row>
    <row r="2695" spans="3:4" x14ac:dyDescent="0.2">
      <c r="C2695" s="12"/>
      <c r="D2695" s="12"/>
    </row>
    <row r="2696" spans="3:4" x14ac:dyDescent="0.2">
      <c r="C2696" s="12"/>
      <c r="D2696" s="12"/>
    </row>
    <row r="2697" spans="3:4" x14ac:dyDescent="0.2">
      <c r="C2697" s="12"/>
      <c r="D2697" s="12"/>
    </row>
    <row r="2698" spans="3:4" x14ac:dyDescent="0.2">
      <c r="C2698" s="12"/>
      <c r="D2698" s="12"/>
    </row>
    <row r="2699" spans="3:4" x14ac:dyDescent="0.2">
      <c r="C2699" s="12"/>
      <c r="D2699" s="12"/>
    </row>
    <row r="2700" spans="3:4" x14ac:dyDescent="0.2">
      <c r="C2700" s="12"/>
      <c r="D2700" s="12"/>
    </row>
    <row r="2701" spans="3:4" x14ac:dyDescent="0.2">
      <c r="C2701" s="12"/>
      <c r="D2701" s="12"/>
    </row>
    <row r="2702" spans="3:4" x14ac:dyDescent="0.2">
      <c r="C2702" s="12"/>
      <c r="D2702" s="12"/>
    </row>
    <row r="2703" spans="3:4" x14ac:dyDescent="0.2">
      <c r="C2703" s="12"/>
      <c r="D2703" s="12"/>
    </row>
    <row r="2704" spans="3:4" x14ac:dyDescent="0.2">
      <c r="C2704" s="12"/>
      <c r="D2704" s="12"/>
    </row>
    <row r="2705" spans="3:4" x14ac:dyDescent="0.2">
      <c r="C2705" s="12"/>
      <c r="D2705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94"/>
  <sheetViews>
    <sheetView workbookViewId="0">
      <selection activeCell="A13" sqref="A13:D14"/>
    </sheetView>
  </sheetViews>
  <sheetFormatPr defaultRowHeight="12.75" x14ac:dyDescent="0.2"/>
  <cols>
    <col min="1" max="1" width="19.7109375" style="12" customWidth="1"/>
    <col min="2" max="2" width="4.42578125" style="14" customWidth="1"/>
    <col min="3" max="3" width="12.7109375" style="12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2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28" t="s">
        <v>42</v>
      </c>
      <c r="I1" s="29" t="s">
        <v>43</v>
      </c>
      <c r="J1" s="30" t="s">
        <v>44</v>
      </c>
    </row>
    <row r="2" spans="1:16" x14ac:dyDescent="0.2">
      <c r="I2" s="31" t="s">
        <v>45</v>
      </c>
      <c r="J2" s="32" t="s">
        <v>46</v>
      </c>
    </row>
    <row r="3" spans="1:16" x14ac:dyDescent="0.2">
      <c r="A3" s="33" t="s">
        <v>47</v>
      </c>
      <c r="I3" s="31" t="s">
        <v>48</v>
      </c>
      <c r="J3" s="32" t="s">
        <v>49</v>
      </c>
    </row>
    <row r="4" spans="1:16" x14ac:dyDescent="0.2">
      <c r="I4" s="31" t="s">
        <v>50</v>
      </c>
      <c r="J4" s="32" t="s">
        <v>49</v>
      </c>
    </row>
    <row r="5" spans="1:16" ht="13.5" thickBot="1" x14ac:dyDescent="0.25">
      <c r="I5" s="34" t="s">
        <v>51</v>
      </c>
      <c r="J5" s="35" t="s">
        <v>52</v>
      </c>
    </row>
    <row r="10" spans="1:16" ht="13.5" thickBot="1" x14ac:dyDescent="0.25"/>
    <row r="11" spans="1:16" ht="12.75" customHeight="1" thickBot="1" x14ac:dyDescent="0.25">
      <c r="A11" s="12" t="str">
        <f>P11</f>
        <v>IBVS 5690 </v>
      </c>
      <c r="B11" s="5" t="str">
        <f>IF(H11=INT(H11),"I","II")</f>
        <v>I</v>
      </c>
      <c r="C11" s="12">
        <f>1*G11</f>
        <v>53321.561600000001</v>
      </c>
      <c r="D11" s="14" t="str">
        <f>VLOOKUP(F11,I$1:J$5,2,FALSE)</f>
        <v>vis</v>
      </c>
      <c r="E11" s="36">
        <f>VLOOKUP(C11,Active!C$21:E$972,3,FALSE)</f>
        <v>-13.000573528343555</v>
      </c>
      <c r="F11" s="5" t="s">
        <v>51</v>
      </c>
      <c r="G11" s="14" t="str">
        <f>MID(I11,3,LEN(I11)-3)</f>
        <v>53321.5616</v>
      </c>
      <c r="H11" s="12">
        <f>1*K11</f>
        <v>14794</v>
      </c>
      <c r="I11" s="37" t="s">
        <v>53</v>
      </c>
      <c r="J11" s="38" t="s">
        <v>54</v>
      </c>
      <c r="K11" s="37">
        <v>14794</v>
      </c>
      <c r="L11" s="37" t="s">
        <v>55</v>
      </c>
      <c r="M11" s="38" t="s">
        <v>56</v>
      </c>
      <c r="N11" s="38" t="s">
        <v>57</v>
      </c>
      <c r="O11" s="39" t="s">
        <v>58</v>
      </c>
      <c r="P11" s="40" t="s">
        <v>59</v>
      </c>
    </row>
    <row r="12" spans="1:16" ht="12.75" customHeight="1" thickBot="1" x14ac:dyDescent="0.25">
      <c r="A12" s="12" t="str">
        <f>P12</f>
        <v>BAVM 186 </v>
      </c>
      <c r="B12" s="5" t="str">
        <f>IF(H12=INT(H12),"I","II")</f>
        <v>II</v>
      </c>
      <c r="C12" s="12">
        <f>1*G12</f>
        <v>54241.504800000002</v>
      </c>
      <c r="D12" s="14" t="str">
        <f>VLOOKUP(F12,I$1:J$5,2,FALSE)</f>
        <v>vis</v>
      </c>
      <c r="E12" s="36">
        <f>VLOOKUP(C12,Active!C$21:E$972,3,FALSE)</f>
        <v>869.99910999654981</v>
      </c>
      <c r="F12" s="5" t="s">
        <v>51</v>
      </c>
      <c r="G12" s="14" t="str">
        <f>MID(I12,3,LEN(I12)-3)</f>
        <v>54241.5048</v>
      </c>
      <c r="H12" s="12">
        <f>1*K12</f>
        <v>15676.5</v>
      </c>
      <c r="I12" s="37" t="s">
        <v>64</v>
      </c>
      <c r="J12" s="38" t="s">
        <v>65</v>
      </c>
      <c r="K12" s="37">
        <v>15676.5</v>
      </c>
      <c r="L12" s="37" t="s">
        <v>66</v>
      </c>
      <c r="M12" s="38" t="s">
        <v>56</v>
      </c>
      <c r="N12" s="38" t="s">
        <v>67</v>
      </c>
      <c r="O12" s="39" t="s">
        <v>68</v>
      </c>
      <c r="P12" s="40" t="s">
        <v>69</v>
      </c>
    </row>
    <row r="13" spans="1:16" ht="12.75" customHeight="1" thickBot="1" x14ac:dyDescent="0.25">
      <c r="A13" s="12" t="str">
        <f>P13</f>
        <v>IBVS 5806 </v>
      </c>
      <c r="B13" s="5" t="str">
        <f>IF(H13=INT(H13),"I","II")</f>
        <v>II</v>
      </c>
      <c r="C13" s="12">
        <f>1*G13</f>
        <v>53995.631300000001</v>
      </c>
      <c r="D13" s="14" t="str">
        <f>VLOOKUP(F13,I$1:J$5,2,FALSE)</f>
        <v>vis</v>
      </c>
      <c r="E13" s="36" t="e">
        <f>VLOOKUP(C13,Active!C$21:E$972,3,FALSE)</f>
        <v>#N/A</v>
      </c>
      <c r="F13" s="5" t="s">
        <v>51</v>
      </c>
      <c r="G13" s="14" t="str">
        <f>MID(I13,3,LEN(I13)-3)</f>
        <v>53995.6313</v>
      </c>
      <c r="H13" s="12">
        <f>1*K13</f>
        <v>15440.5</v>
      </c>
      <c r="I13" s="37" t="s">
        <v>60</v>
      </c>
      <c r="J13" s="38" t="s">
        <v>61</v>
      </c>
      <c r="K13" s="37">
        <v>15440.5</v>
      </c>
      <c r="L13" s="37" t="s">
        <v>62</v>
      </c>
      <c r="M13" s="38" t="s">
        <v>56</v>
      </c>
      <c r="N13" s="38" t="s">
        <v>57</v>
      </c>
      <c r="O13" s="39" t="s">
        <v>58</v>
      </c>
      <c r="P13" s="40" t="s">
        <v>63</v>
      </c>
    </row>
    <row r="14" spans="1:16" ht="12.75" customHeight="1" thickBot="1" x14ac:dyDescent="0.25">
      <c r="A14" s="12" t="str">
        <f>P14</f>
        <v>BAVM 212 </v>
      </c>
      <c r="B14" s="5" t="str">
        <f>IF(H14=INT(H14),"I","II")</f>
        <v>I</v>
      </c>
      <c r="C14" s="12">
        <f>1*G14</f>
        <v>55073.415099999998</v>
      </c>
      <c r="D14" s="14" t="str">
        <f>VLOOKUP(F14,I$1:J$5,2,FALSE)</f>
        <v>vis</v>
      </c>
      <c r="E14" s="36">
        <f>VLOOKUP(C14,Active!C$21:E$972,3,FALSE)</f>
        <v>1668.5011605808622</v>
      </c>
      <c r="F14" s="5" t="s">
        <v>51</v>
      </c>
      <c r="G14" s="14" t="str">
        <f>MID(I14,3,LEN(I14)-3)</f>
        <v>55073.4151</v>
      </c>
      <c r="H14" s="12">
        <f>1*K14</f>
        <v>16475</v>
      </c>
      <c r="I14" s="37" t="s">
        <v>70</v>
      </c>
      <c r="J14" s="38" t="s">
        <v>71</v>
      </c>
      <c r="K14" s="37" t="s">
        <v>72</v>
      </c>
      <c r="L14" s="37" t="s">
        <v>73</v>
      </c>
      <c r="M14" s="38" t="s">
        <v>56</v>
      </c>
      <c r="N14" s="38" t="s">
        <v>67</v>
      </c>
      <c r="O14" s="39" t="s">
        <v>68</v>
      </c>
      <c r="P14" s="40" t="s">
        <v>74</v>
      </c>
    </row>
    <row r="15" spans="1:16" x14ac:dyDescent="0.2">
      <c r="B15" s="5"/>
      <c r="E15" s="36"/>
      <c r="F15" s="5"/>
    </row>
    <row r="16" spans="1:16" x14ac:dyDescent="0.2">
      <c r="B16" s="5"/>
      <c r="E16" s="36"/>
      <c r="F16" s="5"/>
    </row>
    <row r="17" spans="2:6" x14ac:dyDescent="0.2">
      <c r="B17" s="5"/>
      <c r="E17" s="36"/>
      <c r="F17" s="5"/>
    </row>
    <row r="18" spans="2:6" x14ac:dyDescent="0.2">
      <c r="B18" s="5"/>
      <c r="E18" s="36"/>
      <c r="F18" s="5"/>
    </row>
    <row r="19" spans="2:6" x14ac:dyDescent="0.2">
      <c r="B19" s="5"/>
      <c r="E19" s="36"/>
      <c r="F19" s="5"/>
    </row>
    <row r="20" spans="2:6" x14ac:dyDescent="0.2">
      <c r="B20" s="5"/>
      <c r="E20" s="36"/>
      <c r="F20" s="5"/>
    </row>
    <row r="21" spans="2:6" x14ac:dyDescent="0.2">
      <c r="B21" s="5"/>
      <c r="E21" s="36"/>
      <c r="F21" s="5"/>
    </row>
    <row r="22" spans="2:6" x14ac:dyDescent="0.2">
      <c r="B22" s="5"/>
      <c r="E22" s="36"/>
      <c r="F22" s="5"/>
    </row>
    <row r="23" spans="2:6" x14ac:dyDescent="0.2">
      <c r="B23" s="5"/>
      <c r="E23" s="36"/>
      <c r="F23" s="5"/>
    </row>
    <row r="24" spans="2:6" x14ac:dyDescent="0.2">
      <c r="B24" s="5"/>
      <c r="E24" s="36"/>
      <c r="F24" s="5"/>
    </row>
    <row r="25" spans="2:6" x14ac:dyDescent="0.2">
      <c r="B25" s="5"/>
      <c r="E25" s="36"/>
      <c r="F25" s="5"/>
    </row>
    <row r="26" spans="2:6" x14ac:dyDescent="0.2">
      <c r="B26" s="5"/>
      <c r="E26" s="36"/>
      <c r="F26" s="5"/>
    </row>
    <row r="27" spans="2:6" x14ac:dyDescent="0.2">
      <c r="B27" s="5"/>
      <c r="E27" s="36"/>
      <c r="F27" s="5"/>
    </row>
    <row r="28" spans="2:6" x14ac:dyDescent="0.2">
      <c r="B28" s="5"/>
      <c r="E28" s="36"/>
      <c r="F28" s="5"/>
    </row>
    <row r="29" spans="2:6" x14ac:dyDescent="0.2">
      <c r="B29" s="5"/>
      <c r="E29" s="36"/>
      <c r="F29" s="5"/>
    </row>
    <row r="30" spans="2:6" x14ac:dyDescent="0.2">
      <c r="B30" s="5"/>
      <c r="E30" s="36"/>
      <c r="F30" s="5"/>
    </row>
    <row r="31" spans="2:6" x14ac:dyDescent="0.2">
      <c r="B31" s="5"/>
      <c r="E31" s="36"/>
      <c r="F31" s="5"/>
    </row>
    <row r="32" spans="2:6" x14ac:dyDescent="0.2">
      <c r="B32" s="5"/>
      <c r="E32" s="36"/>
      <c r="F32" s="5"/>
    </row>
    <row r="33" spans="2:6" x14ac:dyDescent="0.2">
      <c r="B33" s="5"/>
      <c r="E33" s="36"/>
      <c r="F33" s="5"/>
    </row>
    <row r="34" spans="2:6" x14ac:dyDescent="0.2">
      <c r="B34" s="5"/>
      <c r="E34" s="36"/>
      <c r="F34" s="5"/>
    </row>
    <row r="35" spans="2:6" x14ac:dyDescent="0.2">
      <c r="B35" s="5"/>
      <c r="E35" s="36"/>
      <c r="F35" s="5"/>
    </row>
    <row r="36" spans="2:6" x14ac:dyDescent="0.2">
      <c r="B36" s="5"/>
      <c r="E36" s="36"/>
      <c r="F36" s="5"/>
    </row>
    <row r="37" spans="2:6" x14ac:dyDescent="0.2">
      <c r="B37" s="5"/>
      <c r="E37" s="36"/>
      <c r="F37" s="5"/>
    </row>
    <row r="38" spans="2:6" x14ac:dyDescent="0.2">
      <c r="B38" s="5"/>
      <c r="E38" s="36"/>
      <c r="F38" s="5"/>
    </row>
    <row r="39" spans="2:6" x14ac:dyDescent="0.2">
      <c r="B39" s="5"/>
      <c r="E39" s="36"/>
      <c r="F39" s="5"/>
    </row>
    <row r="40" spans="2:6" x14ac:dyDescent="0.2">
      <c r="B40" s="5"/>
      <c r="E40" s="36"/>
      <c r="F40" s="5"/>
    </row>
    <row r="41" spans="2:6" x14ac:dyDescent="0.2">
      <c r="B41" s="5"/>
      <c r="E41" s="36"/>
      <c r="F41" s="5"/>
    </row>
    <row r="42" spans="2:6" x14ac:dyDescent="0.2">
      <c r="B42" s="5"/>
      <c r="E42" s="36"/>
      <c r="F42" s="5"/>
    </row>
    <row r="43" spans="2:6" x14ac:dyDescent="0.2">
      <c r="B43" s="5"/>
      <c r="E43" s="36"/>
      <c r="F43" s="5"/>
    </row>
    <row r="44" spans="2:6" x14ac:dyDescent="0.2">
      <c r="B44" s="5"/>
      <c r="E44" s="36"/>
      <c r="F44" s="5"/>
    </row>
    <row r="45" spans="2:6" x14ac:dyDescent="0.2">
      <c r="B45" s="5"/>
      <c r="E45" s="36"/>
      <c r="F45" s="5"/>
    </row>
    <row r="46" spans="2:6" x14ac:dyDescent="0.2">
      <c r="B46" s="5"/>
      <c r="E46" s="36"/>
      <c r="F46" s="5"/>
    </row>
    <row r="47" spans="2:6" x14ac:dyDescent="0.2">
      <c r="B47" s="5"/>
      <c r="E47" s="36"/>
      <c r="F47" s="5"/>
    </row>
    <row r="48" spans="2:6" x14ac:dyDescent="0.2">
      <c r="B48" s="5"/>
      <c r="E48" s="36"/>
      <c r="F48" s="5"/>
    </row>
    <row r="49" spans="2:6" x14ac:dyDescent="0.2">
      <c r="B49" s="5"/>
      <c r="E49" s="36"/>
      <c r="F49" s="5"/>
    </row>
    <row r="50" spans="2:6" x14ac:dyDescent="0.2">
      <c r="B50" s="5"/>
      <c r="E50" s="36"/>
      <c r="F50" s="5"/>
    </row>
    <row r="51" spans="2:6" x14ac:dyDescent="0.2">
      <c r="B51" s="5"/>
      <c r="E51" s="36"/>
      <c r="F51" s="5"/>
    </row>
    <row r="52" spans="2:6" x14ac:dyDescent="0.2">
      <c r="B52" s="5"/>
      <c r="E52" s="36"/>
      <c r="F52" s="5"/>
    </row>
    <row r="53" spans="2:6" x14ac:dyDescent="0.2">
      <c r="B53" s="5"/>
      <c r="E53" s="36"/>
      <c r="F53" s="5"/>
    </row>
    <row r="54" spans="2:6" x14ac:dyDescent="0.2">
      <c r="B54" s="5"/>
      <c r="E54" s="36"/>
      <c r="F54" s="5"/>
    </row>
    <row r="55" spans="2:6" x14ac:dyDescent="0.2">
      <c r="B55" s="5"/>
      <c r="E55" s="36"/>
      <c r="F55" s="5"/>
    </row>
    <row r="56" spans="2:6" x14ac:dyDescent="0.2">
      <c r="B56" s="5"/>
      <c r="E56" s="36"/>
      <c r="F56" s="5"/>
    </row>
    <row r="57" spans="2:6" x14ac:dyDescent="0.2">
      <c r="B57" s="5"/>
      <c r="E57" s="36"/>
      <c r="F57" s="5"/>
    </row>
    <row r="58" spans="2:6" x14ac:dyDescent="0.2">
      <c r="B58" s="5"/>
      <c r="E58" s="36"/>
      <c r="F58" s="5"/>
    </row>
    <row r="59" spans="2:6" x14ac:dyDescent="0.2">
      <c r="B59" s="5"/>
      <c r="E59" s="36"/>
      <c r="F59" s="5"/>
    </row>
    <row r="60" spans="2:6" x14ac:dyDescent="0.2">
      <c r="B60" s="5"/>
      <c r="E60" s="36"/>
      <c r="F60" s="5"/>
    </row>
    <row r="61" spans="2:6" x14ac:dyDescent="0.2">
      <c r="B61" s="5"/>
      <c r="E61" s="36"/>
      <c r="F61" s="5"/>
    </row>
    <row r="62" spans="2:6" x14ac:dyDescent="0.2">
      <c r="B62" s="5"/>
      <c r="E62" s="36"/>
      <c r="F62" s="5"/>
    </row>
    <row r="63" spans="2:6" x14ac:dyDescent="0.2">
      <c r="B63" s="5"/>
      <c r="E63" s="36"/>
      <c r="F63" s="5"/>
    </row>
    <row r="64" spans="2:6" x14ac:dyDescent="0.2">
      <c r="B64" s="5"/>
      <c r="E64" s="36"/>
      <c r="F64" s="5"/>
    </row>
    <row r="65" spans="2:6" x14ac:dyDescent="0.2">
      <c r="B65" s="5"/>
      <c r="E65" s="36"/>
      <c r="F65" s="5"/>
    </row>
    <row r="66" spans="2:6" x14ac:dyDescent="0.2">
      <c r="B66" s="5"/>
      <c r="E66" s="36"/>
      <c r="F66" s="5"/>
    </row>
    <row r="67" spans="2:6" x14ac:dyDescent="0.2">
      <c r="B67" s="5"/>
      <c r="E67" s="36"/>
      <c r="F67" s="5"/>
    </row>
    <row r="68" spans="2:6" x14ac:dyDescent="0.2">
      <c r="B68" s="5"/>
      <c r="E68" s="36"/>
      <c r="F68" s="5"/>
    </row>
    <row r="69" spans="2:6" x14ac:dyDescent="0.2">
      <c r="B69" s="5"/>
      <c r="E69" s="36"/>
      <c r="F69" s="5"/>
    </row>
    <row r="70" spans="2:6" x14ac:dyDescent="0.2">
      <c r="B70" s="5"/>
      <c r="E70" s="36"/>
      <c r="F70" s="5"/>
    </row>
    <row r="71" spans="2:6" x14ac:dyDescent="0.2">
      <c r="B71" s="5"/>
      <c r="E71" s="36"/>
      <c r="F71" s="5"/>
    </row>
    <row r="72" spans="2:6" x14ac:dyDescent="0.2">
      <c r="B72" s="5"/>
      <c r="E72" s="36"/>
      <c r="F72" s="5"/>
    </row>
    <row r="73" spans="2:6" x14ac:dyDescent="0.2">
      <c r="B73" s="5"/>
      <c r="E73" s="36"/>
      <c r="F73" s="5"/>
    </row>
    <row r="74" spans="2:6" x14ac:dyDescent="0.2">
      <c r="B74" s="5"/>
      <c r="E74" s="36"/>
      <c r="F74" s="5"/>
    </row>
    <row r="75" spans="2:6" x14ac:dyDescent="0.2">
      <c r="B75" s="5"/>
      <c r="E75" s="36"/>
      <c r="F75" s="5"/>
    </row>
    <row r="76" spans="2:6" x14ac:dyDescent="0.2">
      <c r="B76" s="5"/>
      <c r="E76" s="36"/>
      <c r="F76" s="5"/>
    </row>
    <row r="77" spans="2:6" x14ac:dyDescent="0.2">
      <c r="B77" s="5"/>
      <c r="E77" s="36"/>
      <c r="F77" s="5"/>
    </row>
    <row r="78" spans="2:6" x14ac:dyDescent="0.2">
      <c r="B78" s="5"/>
      <c r="E78" s="36"/>
      <c r="F78" s="5"/>
    </row>
    <row r="79" spans="2:6" x14ac:dyDescent="0.2">
      <c r="B79" s="5"/>
      <c r="E79" s="36"/>
      <c r="F79" s="5"/>
    </row>
    <row r="80" spans="2:6" x14ac:dyDescent="0.2">
      <c r="B80" s="5"/>
      <c r="E80" s="36"/>
      <c r="F80" s="5"/>
    </row>
    <row r="81" spans="2:6" x14ac:dyDescent="0.2">
      <c r="B81" s="5"/>
      <c r="E81" s="36"/>
      <c r="F81" s="5"/>
    </row>
    <row r="82" spans="2:6" x14ac:dyDescent="0.2">
      <c r="B82" s="5"/>
      <c r="E82" s="36"/>
      <c r="F82" s="5"/>
    </row>
    <row r="83" spans="2:6" x14ac:dyDescent="0.2">
      <c r="B83" s="5"/>
      <c r="E83" s="36"/>
      <c r="F83" s="5"/>
    </row>
    <row r="84" spans="2:6" x14ac:dyDescent="0.2">
      <c r="B84" s="5"/>
      <c r="E84" s="36"/>
      <c r="F84" s="5"/>
    </row>
    <row r="85" spans="2:6" x14ac:dyDescent="0.2">
      <c r="B85" s="5"/>
      <c r="E85" s="36"/>
      <c r="F85" s="5"/>
    </row>
    <row r="86" spans="2:6" x14ac:dyDescent="0.2">
      <c r="B86" s="5"/>
      <c r="E86" s="36"/>
      <c r="F86" s="5"/>
    </row>
    <row r="87" spans="2:6" x14ac:dyDescent="0.2">
      <c r="B87" s="5"/>
      <c r="E87" s="36"/>
      <c r="F87" s="5"/>
    </row>
    <row r="88" spans="2:6" x14ac:dyDescent="0.2">
      <c r="B88" s="5"/>
      <c r="E88" s="36"/>
      <c r="F88" s="5"/>
    </row>
    <row r="89" spans="2:6" x14ac:dyDescent="0.2">
      <c r="B89" s="5"/>
      <c r="E89" s="36"/>
      <c r="F89" s="5"/>
    </row>
    <row r="90" spans="2:6" x14ac:dyDescent="0.2">
      <c r="B90" s="5"/>
      <c r="E90" s="36"/>
      <c r="F90" s="5"/>
    </row>
    <row r="91" spans="2:6" x14ac:dyDescent="0.2">
      <c r="B91" s="5"/>
      <c r="E91" s="36"/>
      <c r="F91" s="5"/>
    </row>
    <row r="92" spans="2:6" x14ac:dyDescent="0.2">
      <c r="B92" s="5"/>
      <c r="E92" s="36"/>
      <c r="F92" s="5"/>
    </row>
    <row r="93" spans="2:6" x14ac:dyDescent="0.2">
      <c r="B93" s="5"/>
      <c r="E93" s="36"/>
      <c r="F93" s="5"/>
    </row>
    <row r="94" spans="2:6" x14ac:dyDescent="0.2">
      <c r="B94" s="5"/>
      <c r="E94" s="36"/>
      <c r="F94" s="5"/>
    </row>
    <row r="95" spans="2:6" x14ac:dyDescent="0.2">
      <c r="B95" s="5"/>
      <c r="E95" s="36"/>
      <c r="F95" s="5"/>
    </row>
    <row r="96" spans="2:6" x14ac:dyDescent="0.2">
      <c r="B96" s="5"/>
      <c r="E96" s="36"/>
      <c r="F96" s="5"/>
    </row>
    <row r="97" spans="2:6" x14ac:dyDescent="0.2">
      <c r="B97" s="5"/>
      <c r="E97" s="36"/>
      <c r="F97" s="5"/>
    </row>
    <row r="98" spans="2:6" x14ac:dyDescent="0.2">
      <c r="B98" s="5"/>
      <c r="E98" s="36"/>
      <c r="F98" s="5"/>
    </row>
    <row r="99" spans="2:6" x14ac:dyDescent="0.2">
      <c r="B99" s="5"/>
      <c r="E99" s="36"/>
      <c r="F99" s="5"/>
    </row>
    <row r="100" spans="2:6" x14ac:dyDescent="0.2">
      <c r="B100" s="5"/>
      <c r="E100" s="36"/>
      <c r="F100" s="5"/>
    </row>
    <row r="101" spans="2:6" x14ac:dyDescent="0.2">
      <c r="B101" s="5"/>
      <c r="E101" s="36"/>
      <c r="F101" s="5"/>
    </row>
    <row r="102" spans="2:6" x14ac:dyDescent="0.2">
      <c r="B102" s="5"/>
      <c r="E102" s="36"/>
      <c r="F102" s="5"/>
    </row>
    <row r="103" spans="2:6" x14ac:dyDescent="0.2">
      <c r="B103" s="5"/>
      <c r="E103" s="36"/>
      <c r="F103" s="5"/>
    </row>
    <row r="104" spans="2:6" x14ac:dyDescent="0.2">
      <c r="B104" s="5"/>
      <c r="E104" s="36"/>
      <c r="F104" s="5"/>
    </row>
    <row r="105" spans="2:6" x14ac:dyDescent="0.2">
      <c r="B105" s="5"/>
      <c r="E105" s="36"/>
      <c r="F105" s="5"/>
    </row>
    <row r="106" spans="2:6" x14ac:dyDescent="0.2">
      <c r="B106" s="5"/>
      <c r="E106" s="36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  <row r="862" spans="2:6" x14ac:dyDescent="0.2">
      <c r="B862" s="5"/>
      <c r="F862" s="5"/>
    </row>
    <row r="863" spans="2:6" x14ac:dyDescent="0.2">
      <c r="B863" s="5"/>
      <c r="F863" s="5"/>
    </row>
    <row r="864" spans="2:6" x14ac:dyDescent="0.2">
      <c r="B864" s="5"/>
      <c r="F864" s="5"/>
    </row>
    <row r="865" spans="2:6" x14ac:dyDescent="0.2">
      <c r="B865" s="5"/>
      <c r="F865" s="5"/>
    </row>
    <row r="866" spans="2:6" x14ac:dyDescent="0.2">
      <c r="B866" s="5"/>
      <c r="F866" s="5"/>
    </row>
    <row r="867" spans="2:6" x14ac:dyDescent="0.2">
      <c r="B867" s="5"/>
      <c r="F867" s="5"/>
    </row>
    <row r="868" spans="2:6" x14ac:dyDescent="0.2">
      <c r="B868" s="5"/>
      <c r="F868" s="5"/>
    </row>
    <row r="869" spans="2:6" x14ac:dyDescent="0.2">
      <c r="B869" s="5"/>
      <c r="F869" s="5"/>
    </row>
    <row r="870" spans="2:6" x14ac:dyDescent="0.2">
      <c r="B870" s="5"/>
      <c r="F870" s="5"/>
    </row>
    <row r="871" spans="2:6" x14ac:dyDescent="0.2">
      <c r="B871" s="5"/>
      <c r="F871" s="5"/>
    </row>
    <row r="872" spans="2:6" x14ac:dyDescent="0.2">
      <c r="B872" s="5"/>
      <c r="F872" s="5"/>
    </row>
    <row r="873" spans="2:6" x14ac:dyDescent="0.2">
      <c r="B873" s="5"/>
      <c r="F873" s="5"/>
    </row>
    <row r="874" spans="2:6" x14ac:dyDescent="0.2">
      <c r="B874" s="5"/>
      <c r="F874" s="5"/>
    </row>
    <row r="875" spans="2:6" x14ac:dyDescent="0.2">
      <c r="B875" s="5"/>
      <c r="F875" s="5"/>
    </row>
    <row r="876" spans="2:6" x14ac:dyDescent="0.2">
      <c r="B876" s="5"/>
      <c r="F876" s="5"/>
    </row>
    <row r="877" spans="2:6" x14ac:dyDescent="0.2">
      <c r="B877" s="5"/>
      <c r="F877" s="5"/>
    </row>
    <row r="878" spans="2:6" x14ac:dyDescent="0.2">
      <c r="B878" s="5"/>
      <c r="F878" s="5"/>
    </row>
    <row r="879" spans="2:6" x14ac:dyDescent="0.2">
      <c r="B879" s="5"/>
      <c r="F879" s="5"/>
    </row>
    <row r="880" spans="2:6" x14ac:dyDescent="0.2">
      <c r="B880" s="5"/>
      <c r="F880" s="5"/>
    </row>
    <row r="881" spans="2:6" x14ac:dyDescent="0.2">
      <c r="B881" s="5"/>
      <c r="F881" s="5"/>
    </row>
    <row r="882" spans="2:6" x14ac:dyDescent="0.2">
      <c r="B882" s="5"/>
      <c r="F882" s="5"/>
    </row>
    <row r="883" spans="2:6" x14ac:dyDescent="0.2">
      <c r="B883" s="5"/>
      <c r="F883" s="5"/>
    </row>
    <row r="884" spans="2:6" x14ac:dyDescent="0.2">
      <c r="B884" s="5"/>
      <c r="F884" s="5"/>
    </row>
    <row r="885" spans="2:6" x14ac:dyDescent="0.2">
      <c r="B885" s="5"/>
      <c r="F885" s="5"/>
    </row>
    <row r="886" spans="2:6" x14ac:dyDescent="0.2">
      <c r="B886" s="5"/>
      <c r="F886" s="5"/>
    </row>
    <row r="887" spans="2:6" x14ac:dyDescent="0.2">
      <c r="B887" s="5"/>
      <c r="F887" s="5"/>
    </row>
    <row r="888" spans="2:6" x14ac:dyDescent="0.2">
      <c r="B888" s="5"/>
      <c r="F888" s="5"/>
    </row>
    <row r="889" spans="2:6" x14ac:dyDescent="0.2">
      <c r="B889" s="5"/>
      <c r="F889" s="5"/>
    </row>
    <row r="890" spans="2:6" x14ac:dyDescent="0.2">
      <c r="B890" s="5"/>
      <c r="F890" s="5"/>
    </row>
    <row r="891" spans="2:6" x14ac:dyDescent="0.2">
      <c r="B891" s="5"/>
      <c r="F891" s="5"/>
    </row>
    <row r="892" spans="2:6" x14ac:dyDescent="0.2">
      <c r="B892" s="5"/>
      <c r="F892" s="5"/>
    </row>
    <row r="893" spans="2:6" x14ac:dyDescent="0.2">
      <c r="B893" s="5"/>
      <c r="F893" s="5"/>
    </row>
    <row r="894" spans="2:6" x14ac:dyDescent="0.2">
      <c r="B894" s="5"/>
      <c r="F894" s="5"/>
    </row>
  </sheetData>
  <phoneticPr fontId="7" type="noConversion"/>
  <hyperlinks>
    <hyperlink ref="P11" r:id="rId1" display="http://www.konkoly.hu/cgi-bin/IBVS?5690" xr:uid="{00000000-0004-0000-0100-000000000000}"/>
    <hyperlink ref="P13" r:id="rId2" display="http://www.konkoly.hu/cgi-bin/IBVS?5806" xr:uid="{00000000-0004-0000-0100-000001000000}"/>
    <hyperlink ref="P12" r:id="rId3" display="http://www.bav-astro.de/sfs/BAVM_link.php?BAVMnr=186" xr:uid="{00000000-0004-0000-0100-000002000000}"/>
    <hyperlink ref="P14" r:id="rId4" display="http://www.bav-astro.de/sfs/BAVM_link.php?BAVMnr=212" xr:uid="{00000000-0004-0000-0100-00000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2024-08-22T04:28:48Z</dcterms:modified>
</cp:coreProperties>
</file>