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C88C80-2218-47F5-9DD9-46AEE29D7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/>
  <c r="K41" i="1" s="1"/>
  <c r="Q41" i="1"/>
  <c r="E42" i="1"/>
  <c r="F42" i="1" s="1"/>
  <c r="G42" i="1" s="1"/>
  <c r="K42" i="1" s="1"/>
  <c r="Q42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/>
  <c r="G45" i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E52" i="1"/>
  <c r="F52" i="1" s="1"/>
  <c r="G52" i="1" s="1"/>
  <c r="K52" i="1" s="1"/>
  <c r="Q52" i="1"/>
  <c r="E53" i="1"/>
  <c r="F53" i="1"/>
  <c r="G53" i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/>
  <c r="G57" i="1"/>
  <c r="K57" i="1" s="1"/>
  <c r="Q57" i="1"/>
  <c r="E58" i="1"/>
  <c r="F58" i="1" s="1"/>
  <c r="G58" i="1" s="1"/>
  <c r="K58" i="1" s="1"/>
  <c r="Q58" i="1"/>
  <c r="E59" i="1"/>
  <c r="F59" i="1"/>
  <c r="G59" i="1" s="1"/>
  <c r="K59" i="1" s="1"/>
  <c r="Q59" i="1"/>
  <c r="E60" i="1"/>
  <c r="F60" i="1" s="1"/>
  <c r="G60" i="1" s="1"/>
  <c r="K60" i="1" s="1"/>
  <c r="Q60" i="1"/>
  <c r="E61" i="1"/>
  <c r="F61" i="1"/>
  <c r="G61" i="1"/>
  <c r="K61" i="1" s="1"/>
  <c r="Q61" i="1"/>
  <c r="E62" i="1"/>
  <c r="F62" i="1" s="1"/>
  <c r="G62" i="1" s="1"/>
  <c r="K62" i="1" s="1"/>
  <c r="Q62" i="1"/>
  <c r="E63" i="1"/>
  <c r="F63" i="1"/>
  <c r="G63" i="1" s="1"/>
  <c r="K63" i="1" s="1"/>
  <c r="Q63" i="1"/>
  <c r="E64" i="1"/>
  <c r="F64" i="1" s="1"/>
  <c r="G64" i="1" s="1"/>
  <c r="K64" i="1" s="1"/>
  <c r="Q64" i="1"/>
  <c r="E65" i="1"/>
  <c r="F65" i="1"/>
  <c r="G65" i="1"/>
  <c r="K65" i="1" s="1"/>
  <c r="Q65" i="1"/>
  <c r="E66" i="1"/>
  <c r="F66" i="1" s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E69" i="1"/>
  <c r="F69" i="1"/>
  <c r="G69" i="1"/>
  <c r="K69" i="1" s="1"/>
  <c r="Q69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 s="1"/>
  <c r="G72" i="1" s="1"/>
  <c r="K72" i="1" s="1"/>
  <c r="Q72" i="1"/>
  <c r="E73" i="1"/>
  <c r="F73" i="1"/>
  <c r="G73" i="1"/>
  <c r="K73" i="1" s="1"/>
  <c r="Q73" i="1"/>
  <c r="E74" i="1"/>
  <c r="F74" i="1" s="1"/>
  <c r="G74" i="1" s="1"/>
  <c r="K74" i="1" s="1"/>
  <c r="Q74" i="1"/>
  <c r="E75" i="1"/>
  <c r="F75" i="1"/>
  <c r="G75" i="1" s="1"/>
  <c r="K75" i="1" s="1"/>
  <c r="Q75" i="1"/>
  <c r="E76" i="1"/>
  <c r="F76" i="1" s="1"/>
  <c r="G76" i="1" s="1"/>
  <c r="K76" i="1" s="1"/>
  <c r="Q76" i="1"/>
  <c r="E77" i="1"/>
  <c r="F77" i="1"/>
  <c r="G77" i="1"/>
  <c r="K77" i="1" s="1"/>
  <c r="Q77" i="1"/>
  <c r="E78" i="1"/>
  <c r="F78" i="1" s="1"/>
  <c r="G78" i="1" s="1"/>
  <c r="K78" i="1" s="1"/>
  <c r="Q7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62" i="1"/>
  <c r="O74" i="1"/>
  <c r="O71" i="1"/>
  <c r="O75" i="1"/>
  <c r="O22" i="1"/>
  <c r="O38" i="1"/>
  <c r="O42" i="1"/>
  <c r="O46" i="1"/>
  <c r="O23" i="1"/>
  <c r="O27" i="1"/>
  <c r="O31" i="1"/>
  <c r="O35" i="1"/>
  <c r="O39" i="1"/>
  <c r="O43" i="1"/>
  <c r="O47" i="1"/>
  <c r="O51" i="1"/>
  <c r="O55" i="1"/>
  <c r="O59" i="1"/>
  <c r="O63" i="1"/>
  <c r="O67" i="1"/>
  <c r="O30" i="1"/>
  <c r="O34" i="1"/>
  <c r="O50" i="1"/>
  <c r="O66" i="1"/>
  <c r="O26" i="1"/>
  <c r="O54" i="1"/>
  <c r="O58" i="1"/>
  <c r="O70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78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<sst xmlns="http://schemas.openxmlformats.org/spreadsheetml/2006/main" count="165" uniqueCount="50">
  <si>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</si>
  <si>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</si>
  <si>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</si>
  <si>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</si>
  <si>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</si>
  <si>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</si>
  <si>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</si>
  <si>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</si>
  <si>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</si>
  <si>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</si>
  <si>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</si>
  <si>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</si>
  <si>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</si>
  <si>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</si>
  <si>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</si>
  <si>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</si>
  <si>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</si>
  <si>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</si>
  <si>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</si>
  <si>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</si>
  <si>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</si>
  <si>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</si>
  <si>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</si>
  <si>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</si>
  <si>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</si>
  <si>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</si>
  <si>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</si>
  <si>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</si>
  <si>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</si>
  <si>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</si>
  <si>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</si>
  <si>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</si>
  <si>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</si>
  <si>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</si>
  <si>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</si>
  <si>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</si>
  <si>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</si>
  <si>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</si>
  <si>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</si>
  <si>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</si>
  <si>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</si>
  <si>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</si>
  <si>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</si>
  <si>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</si>
  <si>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</si>
  <si>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V1776 Cyg</t>
  </si>
  <si>
    <t>VSX</t>
  </si>
  <si>
    <t>I</t>
  </si>
  <si>
    <t>NL/E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</si>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</sst>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V1776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1.1155391621286981E-3</c:v>
                </c:pt>
                <c:pt idx="2">
                  <c:v>-7.6323944085743278E-5</c:v>
                </c:pt>
                <c:pt idx="3">
                  <c:v>-2.4888787447707728E-4</c:v>
                </c:pt>
                <c:pt idx="4">
                  <c:v>-1.7547990864841267E-4</c:v>
                </c:pt>
                <c:pt idx="5">
                  <c:v>-3.6234408617019653E-4</c:v>
                </c:pt>
                <c:pt idx="6">
                  <c:v>-1.186651163152419E-3</c:v>
                </c:pt>
                <c:pt idx="7">
                  <c:v>2.79201143712271E-4</c:v>
                </c:pt>
                <c:pt idx="8">
                  <c:v>-5.0895191088784486E-4</c:v>
                </c:pt>
                <c:pt idx="9">
                  <c:v>6.5760782308643684E-4</c:v>
                </c:pt>
                <c:pt idx="10">
                  <c:v>-6.5761113364715129E-4</c:v>
                </c:pt>
                <c:pt idx="11">
                  <c:v>7.7222987601999193E-4</c:v>
                </c:pt>
                <c:pt idx="12">
                  <c:v>7.1599217335460708E-4</c:v>
                </c:pt>
                <c:pt idx="13">
                  <c:v>-4.9660418881103396E-4</c:v>
                </c:pt>
                <c:pt idx="14">
                  <c:v>-3.3315685868728906E-4</c:v>
                </c:pt>
                <c:pt idx="15">
                  <c:v>2.8424720949260518E-4</c:v>
                </c:pt>
                <c:pt idx="16">
                  <c:v>-5.4640216694679111E-4</c:v>
                </c:pt>
                <c:pt idx="17">
                  <c:v>-1.3750161306234077E-3</c:v>
                </c:pt>
                <c:pt idx="18">
                  <c:v>-1.556923845782876E-3</c:v>
                </c:pt>
                <c:pt idx="19">
                  <c:v>8.3950919361086562E-4</c:v>
                </c:pt>
                <c:pt idx="20">
                  <c:v>-9.7293507860740647E-4</c:v>
                </c:pt>
                <c:pt idx="21">
                  <c:v>-1.5123538905754685E-3</c:v>
                </c:pt>
                <c:pt idx="22">
                  <c:v>-5.8421715220902115E-4</c:v>
                </c:pt>
                <c:pt idx="23">
                  <c:v>-2.5470239052083343E-3</c:v>
                </c:pt>
                <c:pt idx="24">
                  <c:v>-9.3909783754497766E-4</c:v>
                </c:pt>
                <c:pt idx="25">
                  <c:v>-1.9673940478242002E-3</c:v>
                </c:pt>
                <c:pt idx="26">
                  <c:v>-2.0482540421653539E-3</c:v>
                </c:pt>
                <c:pt idx="27">
                  <c:v>-3.7649097794201225E-4</c:v>
                </c:pt>
                <c:pt idx="28">
                  <c:v>-1.978143205633387E-3</c:v>
                </c:pt>
                <c:pt idx="29">
                  <c:v>-1.7892662363010459E-3</c:v>
                </c:pt>
                <c:pt idx="30">
                  <c:v>-1.603413897100836E-3</c:v>
                </c:pt>
                <c:pt idx="31">
                  <c:v>-2.1352250696509145E-3</c:v>
                </c:pt>
                <c:pt idx="32">
                  <c:v>-1.2774511269526556E-3</c:v>
                </c:pt>
                <c:pt idx="33">
                  <c:v>-2.6159899425692856E-4</c:v>
                </c:pt>
                <c:pt idx="34">
                  <c:v>-2.2782095766160637E-4</c:v>
                </c:pt>
                <c:pt idx="35">
                  <c:v>-1.6310660139424726E-3</c:v>
                </c:pt>
                <c:pt idx="36">
                  <c:v>-2.4931401276262477E-3</c:v>
                </c:pt>
                <c:pt idx="37">
                  <c:v>-1.2367069211904891E-3</c:v>
                </c:pt>
                <c:pt idx="38">
                  <c:v>-1.9770341168623418E-3</c:v>
                </c:pt>
                <c:pt idx="39">
                  <c:v>-8.3060081669827923E-4</c:v>
                </c:pt>
                <c:pt idx="40">
                  <c:v>-1.600970994331874E-3</c:v>
                </c:pt>
                <c:pt idx="41">
                  <c:v>-1.0058518964797258E-3</c:v>
                </c:pt>
                <c:pt idx="42">
                  <c:v>-1.0431970076751895E-3</c:v>
                </c:pt>
                <c:pt idx="43">
                  <c:v>-9.5713423797860742E-4</c:v>
                </c:pt>
                <c:pt idx="44">
                  <c:v>-1.4907011500326917E-3</c:v>
                </c:pt>
                <c:pt idx="45">
                  <c:v>-1.7722418779158033E-3</c:v>
                </c:pt>
                <c:pt idx="46">
                  <c:v>-1.115809049224481E-3</c:v>
                </c:pt>
                <c:pt idx="47">
                  <c:v>-1.0578831497696228E-3</c:v>
                </c:pt>
                <c:pt idx="48">
                  <c:v>-1.2193759539513849E-3</c:v>
                </c:pt>
                <c:pt idx="49">
                  <c:v>-1.985697919735685E-3</c:v>
                </c:pt>
                <c:pt idx="50">
                  <c:v>-1.6392651232308708E-3</c:v>
                </c:pt>
                <c:pt idx="51">
                  <c:v>-2.6341303600929677E-4</c:v>
                </c:pt>
                <c:pt idx="52">
                  <c:v>-1.8054872125503607E-3</c:v>
                </c:pt>
                <c:pt idx="53">
                  <c:v>-1.8002319411607459E-3</c:v>
                </c:pt>
                <c:pt idx="54">
                  <c:v>-2.4313551548402756E-3</c:v>
                </c:pt>
                <c:pt idx="55">
                  <c:v>-2.0834289098274894E-3</c:v>
                </c:pt>
                <c:pt idx="56">
                  <c:v>-9.7437314252601936E-4</c:v>
                </c:pt>
                <c:pt idx="57">
                  <c:v>-2.006447160965763E-3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4.4000000000000002E-4</c:v>
                  </c:pt>
                  <c:pt idx="3">
                    <c:v>5.0000000000000001E-4</c:v>
                  </c:pt>
                  <c:pt idx="4">
                    <c:v>5.2999999999999998E-4</c:v>
                  </c:pt>
                  <c:pt idx="5">
                    <c:v>9.2000000000000003E-4</c:v>
                  </c:pt>
                  <c:pt idx="6">
                    <c:v>9.2000000000000003E-4</c:v>
                  </c:pt>
                  <c:pt idx="7">
                    <c:v>8.0000000000000004E-4</c:v>
                  </c:pt>
                  <c:pt idx="8">
                    <c:v>1.15E-3</c:v>
                  </c:pt>
                  <c:pt idx="9">
                    <c:v>6.8000000000000005E-4</c:v>
                  </c:pt>
                  <c:pt idx="10">
                    <c:v>5.1999999999999995E-4</c:v>
                  </c:pt>
                  <c:pt idx="11">
                    <c:v>5.1000000000000004E-4</c:v>
                  </c:pt>
                  <c:pt idx="12">
                    <c:v>6.2E-4</c:v>
                  </c:pt>
                  <c:pt idx="13">
                    <c:v>1E-3</c:v>
                  </c:pt>
                  <c:pt idx="14">
                    <c:v>1.01E-3</c:v>
                  </c:pt>
                  <c:pt idx="15">
                    <c:v>5.1999999999999995E-4</c:v>
                  </c:pt>
                  <c:pt idx="16">
                    <c:v>5.1999999999999995E-4</c:v>
                  </c:pt>
                  <c:pt idx="17">
                    <c:v>8.8000000000000003E-4</c:v>
                  </c:pt>
                  <c:pt idx="18">
                    <c:v>9.3999999999999997E-4</c:v>
                  </c:pt>
                  <c:pt idx="19">
                    <c:v>7.6000000000000004E-4</c:v>
                  </c:pt>
                  <c:pt idx="20">
                    <c:v>4.4000000000000002E-4</c:v>
                  </c:pt>
                  <c:pt idx="21">
                    <c:v>5.4000000000000001E-4</c:v>
                  </c:pt>
                  <c:pt idx="22">
                    <c:v>6.8999999999999997E-4</c:v>
                  </c:pt>
                  <c:pt idx="23">
                    <c:v>4.0999999999999999E-4</c:v>
                  </c:pt>
                  <c:pt idx="24">
                    <c:v>5.2999999999999998E-4</c:v>
                  </c:pt>
                  <c:pt idx="25">
                    <c:v>7.1000000000000002E-4</c:v>
                  </c:pt>
                  <c:pt idx="26">
                    <c:v>5.1999999999999995E-4</c:v>
                  </c:pt>
                  <c:pt idx="27">
                    <c:v>6.8000000000000005E-4</c:v>
                  </c:pt>
                  <c:pt idx="28">
                    <c:v>1.49E-3</c:v>
                  </c:pt>
                  <c:pt idx="29">
                    <c:v>6.8000000000000005E-4</c:v>
                  </c:pt>
                  <c:pt idx="30">
                    <c:v>7.2000000000000005E-4</c:v>
                  </c:pt>
                  <c:pt idx="31">
                    <c:v>4.4000000000000002E-4</c:v>
                  </c:pt>
                  <c:pt idx="32">
                    <c:v>6.4000000000000005E-4</c:v>
                  </c:pt>
                  <c:pt idx="33">
                    <c:v>8.8000000000000003E-4</c:v>
                  </c:pt>
                  <c:pt idx="34">
                    <c:v>9.3999999999999997E-4</c:v>
                  </c:pt>
                  <c:pt idx="35">
                    <c:v>6.8000000000000005E-4</c:v>
                  </c:pt>
                  <c:pt idx="36">
                    <c:v>9.7999999999999997E-4</c:v>
                  </c:pt>
                  <c:pt idx="37">
                    <c:v>8.3000000000000001E-4</c:v>
                  </c:pt>
                  <c:pt idx="38">
                    <c:v>1.9000000000000001E-4</c:v>
                  </c:pt>
                  <c:pt idx="39">
                    <c:v>6.8000000000000005E-4</c:v>
                  </c:pt>
                  <c:pt idx="40">
                    <c:v>6.2E-4</c:v>
                  </c:pt>
                  <c:pt idx="41">
                    <c:v>4.8000000000000001E-4</c:v>
                  </c:pt>
                  <c:pt idx="42">
                    <c:v>8.1999999999999998E-4</c:v>
                  </c:pt>
                  <c:pt idx="43">
                    <c:v>5.1000000000000004E-4</c:v>
                  </c:pt>
                  <c:pt idx="44">
                    <c:v>5.9999999999999995E-4</c:v>
                  </c:pt>
                  <c:pt idx="45">
                    <c:v>6.8999999999999997E-4</c:v>
                  </c:pt>
                  <c:pt idx="46">
                    <c:v>5.5999999999999995E-4</c:v>
                  </c:pt>
                  <c:pt idx="47">
                    <c:v>5.6999999999999998E-4</c:v>
                  </c:pt>
                  <c:pt idx="48">
                    <c:v>4.4999999999999999E-4</c:v>
                  </c:pt>
                  <c:pt idx="49">
                    <c:v>2.9E-4</c:v>
                  </c:pt>
                  <c:pt idx="50">
                    <c:v>4.8000000000000001E-4</c:v>
                  </c:pt>
                  <c:pt idx="51">
                    <c:v>4.2999999999999999E-4</c:v>
                  </c:pt>
                  <c:pt idx="52">
                    <c:v>4.8000000000000001E-4</c:v>
                  </c:pt>
                  <c:pt idx="53">
                    <c:v>5.9999999999999995E-4</c:v>
                  </c:pt>
                  <c:pt idx="54">
                    <c:v>5.5999999999999995E-4</c:v>
                  </c:pt>
                  <c:pt idx="55">
                    <c:v>8.8999999999999995E-4</c:v>
                  </c:pt>
                  <c:pt idx="56">
                    <c:v>8.1999999999999998E-4</c:v>
                  </c:pt>
                  <c:pt idx="57">
                    <c:v>7.5000000000000002E-4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1.4168818167363815E-3</c:v>
                </c:pt>
                <c:pt idx="1">
                  <c:v>-3.9348817024934262E-4</c:v>
                </c:pt>
                <c:pt idx="2">
                  <c:v>-3.9733420035814072E-4</c:v>
                </c:pt>
                <c:pt idx="3">
                  <c:v>-4.0986353555793687E-4</c:v>
                </c:pt>
                <c:pt idx="4">
                  <c:v>-4.117667257148678E-4</c:v>
                </c:pt>
                <c:pt idx="5">
                  <c:v>-4.9170071230597188E-4</c:v>
                </c:pt>
                <c:pt idx="6">
                  <c:v>-4.9697413503246835E-4</c:v>
                </c:pt>
                <c:pt idx="7">
                  <c:v>-4.9744993257170114E-4</c:v>
                </c:pt>
                <c:pt idx="8">
                  <c:v>-5.2151735809789182E-4</c:v>
                </c:pt>
                <c:pt idx="9">
                  <c:v>-5.7544107921093826E-4</c:v>
                </c:pt>
                <c:pt idx="10">
                  <c:v>-5.8578967568925062E-4</c:v>
                </c:pt>
                <c:pt idx="11">
                  <c:v>-5.9058730087651451E-4</c:v>
                </c:pt>
                <c:pt idx="12">
                  <c:v>-6.1921445282035205E-4</c:v>
                </c:pt>
                <c:pt idx="13">
                  <c:v>-6.8757069929012578E-4</c:v>
                </c:pt>
                <c:pt idx="14">
                  <c:v>-6.9577820684189082E-4</c:v>
                </c:pt>
                <c:pt idx="15">
                  <c:v>-7.6413445331166454E-4</c:v>
                </c:pt>
                <c:pt idx="16">
                  <c:v>-7.8122351492910754E-4</c:v>
                </c:pt>
                <c:pt idx="17">
                  <c:v>-7.9177036038210048E-4</c:v>
                </c:pt>
                <c:pt idx="18">
                  <c:v>-8.4934186262926466E-4</c:v>
                </c:pt>
                <c:pt idx="19">
                  <c:v>-8.5223629765959741E-4</c:v>
                </c:pt>
                <c:pt idx="20">
                  <c:v>-8.5366369027729577E-4</c:v>
                </c:pt>
                <c:pt idx="21">
                  <c:v>-8.5608232776839574E-4</c:v>
                </c:pt>
                <c:pt idx="22">
                  <c:v>-8.5992835787719363E-4</c:v>
                </c:pt>
                <c:pt idx="23">
                  <c:v>-9.2467647300778564E-4</c:v>
                </c:pt>
                <c:pt idx="24">
                  <c:v>-9.2491437177740182E-4</c:v>
                </c:pt>
                <c:pt idx="25">
                  <c:v>-9.2586596685586739E-4</c:v>
                </c:pt>
                <c:pt idx="26">
                  <c:v>-9.3934689713412911E-4</c:v>
                </c:pt>
                <c:pt idx="27">
                  <c:v>-1.0108354774038518E-3</c:v>
                </c:pt>
                <c:pt idx="28">
                  <c:v>-1.0182896388518314E-3</c:v>
                </c:pt>
                <c:pt idx="29">
                  <c:v>-1.0197566812644658E-3</c:v>
                </c:pt>
                <c:pt idx="30">
                  <c:v>-1.0202324788036986E-3</c:v>
                </c:pt>
                <c:pt idx="31">
                  <c:v>-1.0324842654389421E-3</c:v>
                </c:pt>
                <c:pt idx="32">
                  <c:v>-1.099651018060634E-3</c:v>
                </c:pt>
                <c:pt idx="33">
                  <c:v>-1.1001268155998668E-3</c:v>
                </c:pt>
                <c:pt idx="34">
                  <c:v>-1.1008405119087158E-3</c:v>
                </c:pt>
                <c:pt idx="35">
                  <c:v>-1.1862858199959325E-3</c:v>
                </c:pt>
                <c:pt idx="36">
                  <c:v>-1.1865237187655491E-3</c:v>
                </c:pt>
                <c:pt idx="37">
                  <c:v>-1.1894181537958814E-3</c:v>
                </c:pt>
                <c:pt idx="38">
                  <c:v>-1.2890580884702093E-3</c:v>
                </c:pt>
                <c:pt idx="39">
                  <c:v>-1.291952523500542E-3</c:v>
                </c:pt>
                <c:pt idx="40">
                  <c:v>-1.2931420173486238E-3</c:v>
                </c:pt>
                <c:pt idx="41">
                  <c:v>-1.358128031248832E-3</c:v>
                </c:pt>
                <c:pt idx="42">
                  <c:v>-1.3603087699703153E-3</c:v>
                </c:pt>
                <c:pt idx="43">
                  <c:v>-1.3643926988487298E-3</c:v>
                </c:pt>
                <c:pt idx="44">
                  <c:v>-1.3672871338790626E-3</c:v>
                </c:pt>
                <c:pt idx="45">
                  <c:v>-1.4536840370447449E-3</c:v>
                </c:pt>
                <c:pt idx="46">
                  <c:v>-1.4565784720750776E-3</c:v>
                </c:pt>
                <c:pt idx="47">
                  <c:v>-1.4568163708446938E-3</c:v>
                </c:pt>
                <c:pt idx="48">
                  <c:v>-1.4594729071054104E-3</c:v>
                </c:pt>
                <c:pt idx="49">
                  <c:v>-1.5355212137927799E-3</c:v>
                </c:pt>
                <c:pt idx="50">
                  <c:v>-1.5384156488231126E-3</c:v>
                </c:pt>
                <c:pt idx="51">
                  <c:v>-1.5388914463623454E-3</c:v>
                </c:pt>
                <c:pt idx="52">
                  <c:v>-1.539129345131962E-3</c:v>
                </c:pt>
                <c:pt idx="53">
                  <c:v>-1.5650999608150834E-3</c:v>
                </c:pt>
                <c:pt idx="54">
                  <c:v>-1.5665670032277178E-3</c:v>
                </c:pt>
                <c:pt idx="55">
                  <c:v>-1.566804901997334E-3</c:v>
                </c:pt>
                <c:pt idx="56">
                  <c:v>-1.6277069870191277E-3</c:v>
                </c:pt>
                <c:pt idx="57">
                  <c:v>-1.6279448857887443E-3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45659</c:v>
                </c:pt>
                <c:pt idx="2">
                  <c:v>45756</c:v>
                </c:pt>
                <c:pt idx="3">
                  <c:v>46072</c:v>
                </c:pt>
                <c:pt idx="4">
                  <c:v>46120</c:v>
                </c:pt>
                <c:pt idx="5">
                  <c:v>48136</c:v>
                </c:pt>
                <c:pt idx="6">
                  <c:v>48269</c:v>
                </c:pt>
                <c:pt idx="7">
                  <c:v>48281</c:v>
                </c:pt>
                <c:pt idx="8">
                  <c:v>48888</c:v>
                </c:pt>
                <c:pt idx="9">
                  <c:v>50248</c:v>
                </c:pt>
                <c:pt idx="10">
                  <c:v>50509</c:v>
                </c:pt>
                <c:pt idx="11">
                  <c:v>50630</c:v>
                </c:pt>
                <c:pt idx="12">
                  <c:v>51352</c:v>
                </c:pt>
                <c:pt idx="13">
                  <c:v>53076</c:v>
                </c:pt>
                <c:pt idx="14">
                  <c:v>53283</c:v>
                </c:pt>
                <c:pt idx="15">
                  <c:v>55007</c:v>
                </c:pt>
                <c:pt idx="16">
                  <c:v>55438</c:v>
                </c:pt>
                <c:pt idx="17">
                  <c:v>55704</c:v>
                </c:pt>
                <c:pt idx="18">
                  <c:v>57156</c:v>
                </c:pt>
                <c:pt idx="19">
                  <c:v>57229</c:v>
                </c:pt>
                <c:pt idx="20">
                  <c:v>57265</c:v>
                </c:pt>
                <c:pt idx="21">
                  <c:v>57326</c:v>
                </c:pt>
                <c:pt idx="22">
                  <c:v>57423</c:v>
                </c:pt>
                <c:pt idx="23">
                  <c:v>59056</c:v>
                </c:pt>
                <c:pt idx="24">
                  <c:v>59062</c:v>
                </c:pt>
                <c:pt idx="25">
                  <c:v>59086</c:v>
                </c:pt>
                <c:pt idx="26">
                  <c:v>59426</c:v>
                </c:pt>
                <c:pt idx="27">
                  <c:v>61229</c:v>
                </c:pt>
                <c:pt idx="28">
                  <c:v>61417</c:v>
                </c:pt>
                <c:pt idx="29">
                  <c:v>61454</c:v>
                </c:pt>
                <c:pt idx="30">
                  <c:v>61466</c:v>
                </c:pt>
                <c:pt idx="31">
                  <c:v>61775</c:v>
                </c:pt>
                <c:pt idx="32">
                  <c:v>63469</c:v>
                </c:pt>
                <c:pt idx="33">
                  <c:v>63481</c:v>
                </c:pt>
                <c:pt idx="34">
                  <c:v>63499</c:v>
                </c:pt>
                <c:pt idx="35">
                  <c:v>65654</c:v>
                </c:pt>
                <c:pt idx="36">
                  <c:v>65660</c:v>
                </c:pt>
                <c:pt idx="37">
                  <c:v>65733</c:v>
                </c:pt>
                <c:pt idx="38">
                  <c:v>68246</c:v>
                </c:pt>
                <c:pt idx="39">
                  <c:v>68319</c:v>
                </c:pt>
                <c:pt idx="40">
                  <c:v>68349</c:v>
                </c:pt>
                <c:pt idx="41">
                  <c:v>69988</c:v>
                </c:pt>
                <c:pt idx="42">
                  <c:v>70043</c:v>
                </c:pt>
                <c:pt idx="43">
                  <c:v>70146</c:v>
                </c:pt>
                <c:pt idx="44">
                  <c:v>70219</c:v>
                </c:pt>
                <c:pt idx="45">
                  <c:v>72398</c:v>
                </c:pt>
                <c:pt idx="46">
                  <c:v>72471</c:v>
                </c:pt>
                <c:pt idx="47">
                  <c:v>72477</c:v>
                </c:pt>
                <c:pt idx="48">
                  <c:v>72544</c:v>
                </c:pt>
                <c:pt idx="49">
                  <c:v>74462</c:v>
                </c:pt>
                <c:pt idx="50">
                  <c:v>74535</c:v>
                </c:pt>
                <c:pt idx="51">
                  <c:v>74547</c:v>
                </c:pt>
                <c:pt idx="52">
                  <c:v>74553</c:v>
                </c:pt>
                <c:pt idx="53">
                  <c:v>75208</c:v>
                </c:pt>
                <c:pt idx="54">
                  <c:v>75245</c:v>
                </c:pt>
                <c:pt idx="55">
                  <c:v>75251</c:v>
                </c:pt>
                <c:pt idx="56">
                  <c:v>76787</c:v>
                </c:pt>
                <c:pt idx="57">
                  <c:v>76793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41" t="s">
        <v>48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46716.679600000003</v>
      </c>
      <c r="D7" s="38" t="s">
        <v>46</v>
      </c>
    </row>
    <row r="8" spans="1:15" x14ac:dyDescent="0.2">
      <c r="A8" t="s">
        <v>3</v>
      </c>
      <c r="C8" s="5">
        <v>0.164738679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1.4168818167363815E-3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-3.9649794936063516E-8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59367.455348502117</v>
      </c>
      <c r="E15" s="9" t="s">
        <v>30</v>
      </c>
      <c r="F15" s="24">
        <f ca="1">NOW()+15018.5+$C$5/24</f>
        <v>60344.752099768513</v>
      </c>
    </row>
    <row r="16" spans="1:15" x14ac:dyDescent="0.2">
      <c r="A16" s="11" t="s">
        <v>4</v>
      </c>
      <c r="B16" s="6"/>
      <c r="C16" s="12">
        <f ca="1">+C8+C12</f>
        <v>0.16473863935020505</v>
      </c>
      <c r="E16" s="9" t="s">
        <v>35</v>
      </c>
      <c r="F16" s="10">
        <f ca="1">ROUND(2*(F15-$C$7)/$C$8,0)/2+F14</f>
        <v>82726.5</v>
      </c>
    </row>
    <row r="17" spans="1:21" ht="13.5" thickBot="1" x14ac:dyDescent="0.25">
      <c r="A17" s="9" t="s">
        <v>27</v>
      </c>
      <c r="B17" s="6"/>
      <c r="C17" s="6">
        <f>COUNT(C21:C2191)</f>
        <v>58</v>
      </c>
      <c r="E17" s="9" t="s">
        <v>36</v>
      </c>
      <c r="F17" s="18">
        <f ca="1">ROUND(2*(F15-$C$15)/$C$16,0)/2+F14</f>
        <v>5933.5</v>
      </c>
    </row>
    <row r="18" spans="1:21" ht="14.25" thickTop="1" thickBot="1" x14ac:dyDescent="0.25">
      <c r="A18" s="11" t="s">
        <v>5</v>
      </c>
      <c r="B18" s="6"/>
      <c r="C18" s="14">
        <f ca="1">+C15</f>
        <v>59367.455348502117</v>
      </c>
      <c r="D18" s="15">
        <f ca="1">+C16</f>
        <v>0.16473863935020505</v>
      </c>
      <c r="E18" s="9" t="s">
        <v>31</v>
      </c>
      <c r="F18" s="13">
        <f ca="1">+$C$15+$C$16*F17-15018.5-$C$5/24</f>
        <v>45326.827898419891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 t="str">
        <f>D7</f>
        <v>VSX</v>
      </c>
      <c r="C21" s="42">
        <f>C$7</f>
        <v>46716.679600000003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1.4168818167363815E-3</v>
      </c>
      <c r="Q21" s="43">
        <f>+C21-15018.5</f>
        <v>31698.179600000003</v>
      </c>
    </row>
    <row r="22" spans="1:21" s="41" customFormat="1" ht="12" customHeight="1" x14ac:dyDescent="0.2">
      <c r="A22" s="39" t="s">
        <v>49</v>
      </c>
      <c r="B22" s="40" t="s">
        <v>47</v>
      </c>
      <c r="C22" s="44">
        <v>54238.484060000163</v>
      </c>
      <c r="D22" s="45">
        <v>5.9000000000000003E-4</v>
      </c>
      <c r="E22" s="41">
        <f t="shared" ref="E22:E78" si="0">+(C22-C$7)/C$8</f>
        <v>45659.006771567954</v>
      </c>
      <c r="F22" s="41">
        <f t="shared" ref="F22:F78" si="1">ROUND(2*E22,0)/2</f>
        <v>45659</v>
      </c>
      <c r="G22" s="41">
        <f t="shared" ref="G22:G78" si="2">+C22-(C$7+F22*C$8)</f>
        <v>1.1155391621286981E-3</v>
      </c>
      <c r="K22" s="41">
        <f>+G22</f>
        <v>1.1155391621286981E-3</v>
      </c>
      <c r="O22" s="41">
        <f t="shared" ref="O22:O78" ca="1" si="3">+C$11+C$12*$F22</f>
        <v>-3.9348817024934262E-4</v>
      </c>
      <c r="Q22" s="43">
        <f t="shared" ref="Q22:Q78" si="4">+C22-15018.5</f>
        <v>39219.984060000163</v>
      </c>
    </row>
    <row r="23" spans="1:21" s="41" customFormat="1" ht="12" customHeight="1" x14ac:dyDescent="0.2">
      <c r="A23" s="39" t="s">
        <v>49</v>
      </c>
      <c r="B23" s="40" t="s">
        <v>47</v>
      </c>
      <c r="C23" s="44">
        <v>54254.462520000059</v>
      </c>
      <c r="D23" s="45">
        <v>4.4000000000000002E-4</v>
      </c>
      <c r="E23" s="41">
        <f t="shared" si="0"/>
        <v>45755.99953669688</v>
      </c>
      <c r="F23" s="41">
        <f t="shared" si="1"/>
        <v>45756</v>
      </c>
      <c r="G23" s="41">
        <f t="shared" si="2"/>
        <v>-7.6323944085743278E-5</v>
      </c>
      <c r="K23" s="41">
        <f>+G23</f>
        <v>-7.6323944085743278E-5</v>
      </c>
      <c r="O23" s="41">
        <f t="shared" ca="1" si="3"/>
        <v>-3.9733420035814072E-4</v>
      </c>
      <c r="Q23" s="43">
        <f t="shared" si="4"/>
        <v>39235.962520000059</v>
      </c>
    </row>
    <row r="24" spans="1:21" s="41" customFormat="1" ht="12" customHeight="1" x14ac:dyDescent="0.2">
      <c r="A24" s="39" t="s">
        <v>49</v>
      </c>
      <c r="B24" s="40" t="s">
        <v>47</v>
      </c>
      <c r="C24" s="44">
        <v>54306.51977000013</v>
      </c>
      <c r="D24" s="45">
        <v>5.0000000000000001E-4</v>
      </c>
      <c r="E24" s="41">
        <f t="shared" si="0"/>
        <v>46071.998489195888</v>
      </c>
      <c r="F24" s="41">
        <f t="shared" si="1"/>
        <v>46072</v>
      </c>
      <c r="G24" s="41">
        <f t="shared" si="2"/>
        <v>-2.4888787447707728E-4</v>
      </c>
      <c r="K24" s="41">
        <f>+G24</f>
        <v>-2.4888787447707728E-4</v>
      </c>
      <c r="O24" s="41">
        <f t="shared" ca="1" si="3"/>
        <v>-4.0986353555793687E-4</v>
      </c>
      <c r="Q24" s="43">
        <f t="shared" si="4"/>
        <v>39288.01977000013</v>
      </c>
    </row>
    <row r="25" spans="1:21" s="41" customFormat="1" ht="12" customHeight="1" x14ac:dyDescent="0.2">
      <c r="A25" s="39" t="s">
        <v>49</v>
      </c>
      <c r="B25" s="40" t="s">
        <v>47</v>
      </c>
      <c r="C25" s="44">
        <v>54314.427300000098</v>
      </c>
      <c r="D25" s="45">
        <v>5.2999999999999998E-4</v>
      </c>
      <c r="E25" s="41">
        <f t="shared" si="0"/>
        <v>46119.998934798394</v>
      </c>
      <c r="F25" s="41">
        <f t="shared" si="1"/>
        <v>46120</v>
      </c>
      <c r="G25" s="41">
        <f t="shared" si="2"/>
        <v>-1.7547990864841267E-4</v>
      </c>
      <c r="K25" s="41">
        <f>+G25</f>
        <v>-1.7547990864841267E-4</v>
      </c>
      <c r="O25" s="41">
        <f t="shared" ca="1" si="3"/>
        <v>-4.117667257148678E-4</v>
      </c>
      <c r="Q25" s="43">
        <f t="shared" si="4"/>
        <v>39295.927300000098</v>
      </c>
    </row>
    <row r="26" spans="1:21" s="41" customFormat="1" ht="12" customHeight="1" x14ac:dyDescent="0.2">
      <c r="A26" s="39" t="s">
        <v>49</v>
      </c>
      <c r="B26" s="40" t="s">
        <v>47</v>
      </c>
      <c r="C26" s="44">
        <v>54646.540289999917</v>
      </c>
      <c r="D26" s="45">
        <v>9.2000000000000003E-4</v>
      </c>
      <c r="E26" s="41">
        <f t="shared" si="0"/>
        <v>48135.997800491736</v>
      </c>
      <c r="F26" s="41">
        <f t="shared" si="1"/>
        <v>48136</v>
      </c>
      <c r="G26" s="41">
        <f t="shared" si="2"/>
        <v>-3.6234408617019653E-4</v>
      </c>
      <c r="K26" s="41">
        <f>+G26</f>
        <v>-3.6234408617019653E-4</v>
      </c>
      <c r="O26" s="41">
        <f t="shared" ca="1" si="3"/>
        <v>-4.9170071230597188E-4</v>
      </c>
      <c r="Q26" s="43">
        <f t="shared" si="4"/>
        <v>39628.040289999917</v>
      </c>
    </row>
    <row r="27" spans="1:21" s="41" customFormat="1" ht="12" customHeight="1" x14ac:dyDescent="0.2">
      <c r="A27" s="39" t="s">
        <v>49</v>
      </c>
      <c r="B27" s="40" t="s">
        <v>47</v>
      </c>
      <c r="C27" s="44">
        <v>54668.449709999841</v>
      </c>
      <c r="D27" s="45">
        <v>9.2000000000000003E-4</v>
      </c>
      <c r="E27" s="41">
        <f t="shared" si="0"/>
        <v>48268.992796766557</v>
      </c>
      <c r="F27" s="41">
        <f t="shared" si="1"/>
        <v>48269</v>
      </c>
      <c r="G27" s="41">
        <f t="shared" si="2"/>
        <v>-1.186651163152419E-3</v>
      </c>
      <c r="K27" s="41">
        <f>+G27</f>
        <v>-1.186651163152419E-3</v>
      </c>
      <c r="O27" s="41">
        <f t="shared" ca="1" si="3"/>
        <v>-4.9697413503246835E-4</v>
      </c>
      <c r="Q27" s="43">
        <f t="shared" si="4"/>
        <v>39649.949709999841</v>
      </c>
    </row>
    <row r="28" spans="1:21" s="41" customFormat="1" ht="12" customHeight="1" x14ac:dyDescent="0.2">
      <c r="A28" s="39" t="s">
        <v>49</v>
      </c>
      <c r="B28" s="40" t="s">
        <v>47</v>
      </c>
      <c r="C28" s="44">
        <v>54670.428040000144</v>
      </c>
      <c r="D28" s="45">
        <v>8.0000000000000004E-4</v>
      </c>
      <c r="E28" s="41">
        <f t="shared" si="0"/>
        <v>48281.001694812308</v>
      </c>
      <c r="F28" s="41">
        <f t="shared" si="1"/>
        <v>48281</v>
      </c>
      <c r="G28" s="41">
        <f t="shared" si="2"/>
        <v>2.79201143712271E-4</v>
      </c>
      <c r="K28" s="41">
        <f>+G28</f>
        <v>2.79201143712271E-4</v>
      </c>
      <c r="O28" s="41">
        <f t="shared" ca="1" si="3"/>
        <v>-4.9744993257170114E-4</v>
      </c>
      <c r="Q28" s="43">
        <f t="shared" si="4"/>
        <v>39651.928040000144</v>
      </c>
    </row>
    <row r="29" spans="1:21" s="41" customFormat="1" ht="12" customHeight="1" x14ac:dyDescent="0.2">
      <c r="A29" s="39" t="s">
        <v>49</v>
      </c>
      <c r="B29" s="40" t="s">
        <v>47</v>
      </c>
      <c r="C29" s="44">
        <v>54770.423630000092</v>
      </c>
      <c r="D29" s="45">
        <v>1.15E-3</v>
      </c>
      <c r="E29" s="41">
        <f t="shared" si="0"/>
        <v>48887.996910550006</v>
      </c>
      <c r="F29" s="41">
        <f t="shared" si="1"/>
        <v>48888</v>
      </c>
      <c r="G29" s="41">
        <f t="shared" si="2"/>
        <v>-5.0895191088784486E-4</v>
      </c>
      <c r="K29" s="41">
        <f>+G29</f>
        <v>-5.0895191088784486E-4</v>
      </c>
      <c r="O29" s="41">
        <f t="shared" ca="1" si="3"/>
        <v>-5.2151735809789182E-4</v>
      </c>
      <c r="Q29" s="43">
        <f t="shared" si="4"/>
        <v>39751.923630000092</v>
      </c>
    </row>
    <row r="30" spans="1:21" s="41" customFormat="1" ht="12" customHeight="1" x14ac:dyDescent="0.2">
      <c r="A30" s="39" t="s">
        <v>49</v>
      </c>
      <c r="B30" s="40" t="s">
        <v>47</v>
      </c>
      <c r="C30" s="44">
        <v>54994.469399999827</v>
      </c>
      <c r="D30" s="45">
        <v>6.8000000000000005E-4</v>
      </c>
      <c r="E30" s="41">
        <f t="shared" si="0"/>
        <v>50248.003991824073</v>
      </c>
      <c r="F30" s="41">
        <f t="shared" si="1"/>
        <v>50248</v>
      </c>
      <c r="G30" s="41">
        <f t="shared" si="2"/>
        <v>6.5760782308643684E-4</v>
      </c>
      <c r="K30" s="41">
        <f>+G30</f>
        <v>6.5760782308643684E-4</v>
      </c>
      <c r="O30" s="41">
        <f t="shared" ca="1" si="3"/>
        <v>-5.7544107921093826E-4</v>
      </c>
      <c r="Q30" s="43">
        <f t="shared" si="4"/>
        <v>39975.969399999827</v>
      </c>
    </row>
    <row r="31" spans="1:21" s="41" customFormat="1" ht="12" customHeight="1" x14ac:dyDescent="0.2">
      <c r="A31" s="39" t="s">
        <v>49</v>
      </c>
      <c r="B31" s="40" t="s">
        <v>47</v>
      </c>
      <c r="C31" s="44">
        <v>55037.464879999869</v>
      </c>
      <c r="D31" s="45">
        <v>5.1999999999999995E-4</v>
      </c>
      <c r="E31" s="41">
        <f t="shared" si="0"/>
        <v>50508.996008155838</v>
      </c>
      <c r="F31" s="41">
        <f t="shared" si="1"/>
        <v>50509</v>
      </c>
      <c r="G31" s="41">
        <f t="shared" si="2"/>
        <v>-6.5761113364715129E-4</v>
      </c>
      <c r="K31" s="41">
        <f>+G31</f>
        <v>-6.5761113364715129E-4</v>
      </c>
      <c r="O31" s="41">
        <f t="shared" ca="1" si="3"/>
        <v>-5.8578967568925062E-4</v>
      </c>
      <c r="Q31" s="43">
        <f t="shared" si="4"/>
        <v>40018.964879999869</v>
      </c>
    </row>
    <row r="32" spans="1:21" s="41" customFormat="1" ht="12" customHeight="1" x14ac:dyDescent="0.2">
      <c r="A32" s="39" t="s">
        <v>49</v>
      </c>
      <c r="B32" s="40" t="s">
        <v>47</v>
      </c>
      <c r="C32" s="44">
        <v>55057.399689999875</v>
      </c>
      <c r="D32" s="45">
        <v>5.1000000000000004E-4</v>
      </c>
      <c r="E32" s="41">
        <f t="shared" si="0"/>
        <v>50630.004687605098</v>
      </c>
      <c r="F32" s="41">
        <f t="shared" si="1"/>
        <v>50630</v>
      </c>
      <c r="G32" s="41">
        <f t="shared" si="2"/>
        <v>7.7222987601999193E-4</v>
      </c>
      <c r="K32" s="41">
        <f>+G32</f>
        <v>7.7222987601999193E-4</v>
      </c>
      <c r="O32" s="41">
        <f t="shared" ca="1" si="3"/>
        <v>-5.9058730087651451E-4</v>
      </c>
      <c r="Q32" s="43">
        <f t="shared" si="4"/>
        <v>40038.899689999875</v>
      </c>
    </row>
    <row r="33" spans="1:17" s="41" customFormat="1" ht="12" customHeight="1" x14ac:dyDescent="0.2">
      <c r="A33" s="39" t="s">
        <v>49</v>
      </c>
      <c r="B33" s="40" t="s">
        <v>47</v>
      </c>
      <c r="C33" s="44">
        <v>55176.340960000176</v>
      </c>
      <c r="D33" s="45">
        <v>6.2E-4</v>
      </c>
      <c r="E33" s="41">
        <f t="shared" si="0"/>
        <v>51352.0043462299</v>
      </c>
      <c r="F33" s="41">
        <f t="shared" si="1"/>
        <v>51352</v>
      </c>
      <c r="G33" s="41">
        <f t="shared" si="2"/>
        <v>7.1599217335460708E-4</v>
      </c>
      <c r="K33" s="41">
        <f>+G33</f>
        <v>7.1599217335460708E-4</v>
      </c>
      <c r="O33" s="41">
        <f t="shared" ca="1" si="3"/>
        <v>-6.1921445282035205E-4</v>
      </c>
      <c r="Q33" s="43">
        <f t="shared" si="4"/>
        <v>40157.840960000176</v>
      </c>
    </row>
    <row r="34" spans="1:17" s="41" customFormat="1" ht="12" customHeight="1" x14ac:dyDescent="0.2">
      <c r="A34" s="39" t="s">
        <v>49</v>
      </c>
      <c r="B34" s="40" t="s">
        <v>47</v>
      </c>
      <c r="C34" s="44">
        <v>55460.349229999818</v>
      </c>
      <c r="D34" s="45">
        <v>1E-3</v>
      </c>
      <c r="E34" s="41">
        <f t="shared" si="0"/>
        <v>53075.996985503414</v>
      </c>
      <c r="F34" s="41">
        <f t="shared" si="1"/>
        <v>53076</v>
      </c>
      <c r="G34" s="41">
        <f t="shared" si="2"/>
        <v>-4.9660418881103396E-4</v>
      </c>
      <c r="K34" s="41">
        <f>+G34</f>
        <v>-4.9660418881103396E-4</v>
      </c>
      <c r="O34" s="41">
        <f t="shared" ca="1" si="3"/>
        <v>-6.8757069929012578E-4</v>
      </c>
      <c r="Q34" s="43">
        <f t="shared" si="4"/>
        <v>40441.849229999818</v>
      </c>
    </row>
    <row r="35" spans="1:17" s="41" customFormat="1" ht="12" customHeight="1" x14ac:dyDescent="0.2">
      <c r="A35" s="39" t="s">
        <v>49</v>
      </c>
      <c r="B35" s="40" t="s">
        <v>47</v>
      </c>
      <c r="C35" s="44">
        <v>55494.450300000142</v>
      </c>
      <c r="D35" s="45">
        <v>1.01E-3</v>
      </c>
      <c r="E35" s="41">
        <f t="shared" si="0"/>
        <v>53282.997977664607</v>
      </c>
      <c r="F35" s="41">
        <f t="shared" si="1"/>
        <v>53283</v>
      </c>
      <c r="G35" s="41">
        <f t="shared" si="2"/>
        <v>-3.3315685868728906E-4</v>
      </c>
      <c r="K35" s="41">
        <f>+G35</f>
        <v>-3.3315685868728906E-4</v>
      </c>
      <c r="O35" s="41">
        <f t="shared" ca="1" si="3"/>
        <v>-6.9577820684189082E-4</v>
      </c>
      <c r="Q35" s="43">
        <f t="shared" si="4"/>
        <v>40475.950300000142</v>
      </c>
    </row>
    <row r="36" spans="1:17" s="41" customFormat="1" ht="12" customHeight="1" x14ac:dyDescent="0.2">
      <c r="A36" s="39" t="s">
        <v>49</v>
      </c>
      <c r="B36" s="40" t="s">
        <v>47</v>
      </c>
      <c r="C36" s="44">
        <v>55778.460400000215</v>
      </c>
      <c r="D36" s="45">
        <v>5.1999999999999995E-4</v>
      </c>
      <c r="E36" s="41">
        <f t="shared" si="0"/>
        <v>55007.001725443064</v>
      </c>
      <c r="F36" s="41">
        <f t="shared" si="1"/>
        <v>55007</v>
      </c>
      <c r="G36" s="41">
        <f t="shared" si="2"/>
        <v>2.8424720949260518E-4</v>
      </c>
      <c r="K36" s="41">
        <f>+G36</f>
        <v>2.8424720949260518E-4</v>
      </c>
      <c r="O36" s="41">
        <f t="shared" ca="1" si="3"/>
        <v>-7.6413445331166454E-4</v>
      </c>
      <c r="Q36" s="43">
        <f t="shared" si="4"/>
        <v>40759.960400000215</v>
      </c>
    </row>
    <row r="37" spans="1:17" s="41" customFormat="1" ht="12" customHeight="1" x14ac:dyDescent="0.2">
      <c r="A37" s="39" t="s">
        <v>49</v>
      </c>
      <c r="B37" s="40" t="s">
        <v>47</v>
      </c>
      <c r="C37" s="44">
        <v>55849.461939999834</v>
      </c>
      <c r="D37" s="45">
        <v>5.1999999999999995E-4</v>
      </c>
      <c r="E37" s="41">
        <f t="shared" si="0"/>
        <v>55437.996683218706</v>
      </c>
      <c r="F37" s="41">
        <f t="shared" si="1"/>
        <v>55438</v>
      </c>
      <c r="G37" s="41">
        <f t="shared" si="2"/>
        <v>-5.4640216694679111E-4</v>
      </c>
      <c r="K37" s="41">
        <f>+G37</f>
        <v>-5.4640216694679111E-4</v>
      </c>
      <c r="O37" s="41">
        <f t="shared" ca="1" si="3"/>
        <v>-7.8122351492910754E-4</v>
      </c>
      <c r="Q37" s="43">
        <f t="shared" si="4"/>
        <v>40830.961939999834</v>
      </c>
    </row>
    <row r="38" spans="1:17" s="41" customFormat="1" ht="12" customHeight="1" x14ac:dyDescent="0.2">
      <c r="A38" s="39" t="s">
        <v>49</v>
      </c>
      <c r="B38" s="40" t="s">
        <v>47</v>
      </c>
      <c r="C38" s="44">
        <v>55893.281599999871</v>
      </c>
      <c r="D38" s="45">
        <v>8.8000000000000003E-4</v>
      </c>
      <c r="E38" s="41">
        <f t="shared" si="0"/>
        <v>55703.991653349774</v>
      </c>
      <c r="F38" s="41">
        <f t="shared" si="1"/>
        <v>55704</v>
      </c>
      <c r="G38" s="41">
        <f t="shared" si="2"/>
        <v>-1.3750161306234077E-3</v>
      </c>
      <c r="K38" s="41">
        <f>+G38</f>
        <v>-1.3750161306234077E-3</v>
      </c>
      <c r="O38" s="41">
        <f t="shared" ca="1" si="3"/>
        <v>-7.9177036038210048E-4</v>
      </c>
      <c r="Q38" s="43">
        <f t="shared" si="4"/>
        <v>40874.781599999871</v>
      </c>
    </row>
    <row r="39" spans="1:17" s="41" customFormat="1" ht="12" customHeight="1" x14ac:dyDescent="0.2">
      <c r="A39" s="39" t="s">
        <v>49</v>
      </c>
      <c r="B39" s="40" t="s">
        <v>47</v>
      </c>
      <c r="C39" s="44">
        <v>56132.481980000157</v>
      </c>
      <c r="D39" s="45">
        <v>9.3999999999999997E-4</v>
      </c>
      <c r="E39" s="41">
        <f t="shared" si="0"/>
        <v>57155.990549129958</v>
      </c>
      <c r="F39" s="41">
        <f t="shared" si="1"/>
        <v>57156</v>
      </c>
      <c r="G39" s="41">
        <f t="shared" si="2"/>
        <v>-1.556923845782876E-3</v>
      </c>
      <c r="K39" s="41">
        <f>+G39</f>
        <v>-1.556923845782876E-3</v>
      </c>
      <c r="O39" s="41">
        <f t="shared" ca="1" si="3"/>
        <v>-8.4934186262926466E-4</v>
      </c>
      <c r="Q39" s="43">
        <f t="shared" si="4"/>
        <v>41113.981980000157</v>
      </c>
    </row>
    <row r="40" spans="1:17" s="41" customFormat="1" ht="12" customHeight="1" x14ac:dyDescent="0.2">
      <c r="A40" s="39" t="s">
        <v>49</v>
      </c>
      <c r="B40" s="40" t="s">
        <v>47</v>
      </c>
      <c r="C40" s="44">
        <v>56144.510300000198</v>
      </c>
      <c r="D40" s="45">
        <v>7.6000000000000004E-4</v>
      </c>
      <c r="E40" s="41">
        <f t="shared" si="0"/>
        <v>57229.005096005385</v>
      </c>
      <c r="F40" s="41">
        <f t="shared" si="1"/>
        <v>57229</v>
      </c>
      <c r="G40" s="41">
        <f t="shared" si="2"/>
        <v>8.3950919361086562E-4</v>
      </c>
      <c r="K40" s="41">
        <f>+G40</f>
        <v>8.3950919361086562E-4</v>
      </c>
      <c r="O40" s="41">
        <f t="shared" ca="1" si="3"/>
        <v>-8.5223629765959741E-4</v>
      </c>
      <c r="Q40" s="43">
        <f t="shared" si="4"/>
        <v>41126.010300000198</v>
      </c>
    </row>
    <row r="41" spans="1:17" s="41" customFormat="1" ht="12" customHeight="1" x14ac:dyDescent="0.2">
      <c r="A41" s="39" t="s">
        <v>49</v>
      </c>
      <c r="B41" s="40" t="s">
        <v>47</v>
      </c>
      <c r="C41" s="44">
        <v>56150.439079999924</v>
      </c>
      <c r="D41" s="45">
        <v>4.4000000000000002E-4</v>
      </c>
      <c r="E41" s="41">
        <f t="shared" si="0"/>
        <v>57264.994094070164</v>
      </c>
      <c r="F41" s="41">
        <f t="shared" si="1"/>
        <v>57265</v>
      </c>
      <c r="G41" s="41">
        <f t="shared" si="2"/>
        <v>-9.7293507860740647E-4</v>
      </c>
      <c r="K41" s="41">
        <f>+G41</f>
        <v>-9.7293507860740647E-4</v>
      </c>
      <c r="O41" s="41">
        <f t="shared" ca="1" si="3"/>
        <v>-8.5366369027729577E-4</v>
      </c>
      <c r="Q41" s="43">
        <f t="shared" si="4"/>
        <v>41131.939079999924</v>
      </c>
    </row>
    <row r="42" spans="1:17" s="41" customFormat="1" ht="12" customHeight="1" x14ac:dyDescent="0.2">
      <c r="A42" s="39" t="s">
        <v>49</v>
      </c>
      <c r="B42" s="40" t="s">
        <v>47</v>
      </c>
      <c r="C42" s="44">
        <v>56160.48760000011</v>
      </c>
      <c r="D42" s="45">
        <v>5.4000000000000001E-4</v>
      </c>
      <c r="E42" s="41">
        <f t="shared" si="0"/>
        <v>57325.990819679369</v>
      </c>
      <c r="F42" s="41">
        <f t="shared" si="1"/>
        <v>57326</v>
      </c>
      <c r="G42" s="41">
        <f t="shared" si="2"/>
        <v>-1.5123538905754685E-3</v>
      </c>
      <c r="K42" s="41">
        <f>+G42</f>
        <v>-1.5123538905754685E-3</v>
      </c>
      <c r="O42" s="41">
        <f t="shared" ca="1" si="3"/>
        <v>-8.5608232776839574E-4</v>
      </c>
      <c r="Q42" s="43">
        <f t="shared" si="4"/>
        <v>41141.98760000011</v>
      </c>
    </row>
    <row r="43" spans="1:17" s="41" customFormat="1" ht="12" customHeight="1" x14ac:dyDescent="0.2">
      <c r="A43" s="39" t="s">
        <v>49</v>
      </c>
      <c r="B43" s="40" t="s">
        <v>47</v>
      </c>
      <c r="C43" s="44">
        <v>56176.468179999851</v>
      </c>
      <c r="D43" s="45">
        <v>6.8999999999999997E-4</v>
      </c>
      <c r="E43" s="41">
        <f t="shared" si="0"/>
        <v>57422.996453673441</v>
      </c>
      <c r="F43" s="41">
        <f t="shared" si="1"/>
        <v>57423</v>
      </c>
      <c r="G43" s="41">
        <f t="shared" si="2"/>
        <v>-5.8421715220902115E-4</v>
      </c>
      <c r="K43" s="41">
        <f>+G43</f>
        <v>-5.8421715220902115E-4</v>
      </c>
      <c r="O43" s="41">
        <f t="shared" ca="1" si="3"/>
        <v>-8.5992835787719363E-4</v>
      </c>
      <c r="Q43" s="43">
        <f t="shared" si="4"/>
        <v>41157.968179999851</v>
      </c>
    </row>
    <row r="44" spans="1:17" s="41" customFormat="1" ht="12" customHeight="1" x14ac:dyDescent="0.2">
      <c r="A44" s="39" t="s">
        <v>49</v>
      </c>
      <c r="B44" s="40" t="s">
        <v>47</v>
      </c>
      <c r="C44" s="44">
        <v>56445.484480000101</v>
      </c>
      <c r="D44" s="45">
        <v>4.0999999999999999E-4</v>
      </c>
      <c r="E44" s="41">
        <f t="shared" si="0"/>
        <v>59055.984539004938</v>
      </c>
      <c r="F44" s="41">
        <f t="shared" si="1"/>
        <v>59056</v>
      </c>
      <c r="G44" s="41">
        <f t="shared" si="2"/>
        <v>-2.5470239052083343E-3</v>
      </c>
      <c r="K44" s="41">
        <f>+G44</f>
        <v>-2.5470239052083343E-3</v>
      </c>
      <c r="O44" s="41">
        <f t="shared" ca="1" si="3"/>
        <v>-9.2467647300778564E-4</v>
      </c>
      <c r="Q44" s="43">
        <f t="shared" si="4"/>
        <v>41426.984480000101</v>
      </c>
    </row>
    <row r="45" spans="1:17" s="41" customFormat="1" ht="12" customHeight="1" x14ac:dyDescent="0.2">
      <c r="A45" s="39" t="s">
        <v>49</v>
      </c>
      <c r="B45" s="40" t="s">
        <v>47</v>
      </c>
      <c r="C45" s="44">
        <v>56446.474520000163</v>
      </c>
      <c r="D45" s="45">
        <v>5.2999999999999998E-4</v>
      </c>
      <c r="E45" s="41">
        <f t="shared" si="0"/>
        <v>59061.994299469647</v>
      </c>
      <c r="F45" s="41">
        <f t="shared" si="1"/>
        <v>59062</v>
      </c>
      <c r="G45" s="41">
        <f t="shared" si="2"/>
        <v>-9.3909783754497766E-4</v>
      </c>
      <c r="K45" s="41">
        <f>+G45</f>
        <v>-9.3909783754497766E-4</v>
      </c>
      <c r="O45" s="41">
        <f t="shared" ca="1" si="3"/>
        <v>-9.2491437177740182E-4</v>
      </c>
      <c r="Q45" s="43">
        <f t="shared" si="4"/>
        <v>41427.974520000163</v>
      </c>
    </row>
    <row r="46" spans="1:17" s="41" customFormat="1" ht="12" customHeight="1" x14ac:dyDescent="0.2">
      <c r="A46" s="39" t="s">
        <v>49</v>
      </c>
      <c r="B46" s="40" t="s">
        <v>47</v>
      </c>
      <c r="C46" s="44">
        <v>56450.427219999954</v>
      </c>
      <c r="D46" s="45">
        <v>7.1000000000000002E-4</v>
      </c>
      <c r="E46" s="41">
        <f t="shared" si="0"/>
        <v>59085.988057485585</v>
      </c>
      <c r="F46" s="41">
        <f t="shared" si="1"/>
        <v>59086</v>
      </c>
      <c r="G46" s="41">
        <f t="shared" si="2"/>
        <v>-1.9673940478242002E-3</v>
      </c>
      <c r="K46" s="41">
        <f>+G46</f>
        <v>-1.9673940478242002E-3</v>
      </c>
      <c r="O46" s="41">
        <f t="shared" ca="1" si="3"/>
        <v>-9.2586596685586739E-4</v>
      </c>
      <c r="Q46" s="43">
        <f t="shared" si="4"/>
        <v>41431.927219999954</v>
      </c>
    </row>
    <row r="47" spans="1:17" s="41" customFormat="1" ht="12" customHeight="1" x14ac:dyDescent="0.2">
      <c r="A47" s="39" t="s">
        <v>49</v>
      </c>
      <c r="B47" s="40" t="s">
        <v>47</v>
      </c>
      <c r="C47" s="44">
        <v>56506.438289999962</v>
      </c>
      <c r="D47" s="45">
        <v>5.1999999999999995E-4</v>
      </c>
      <c r="E47" s="41">
        <f t="shared" si="0"/>
        <v>59425.987566647651</v>
      </c>
      <c r="F47" s="41">
        <f t="shared" si="1"/>
        <v>59426</v>
      </c>
      <c r="G47" s="41">
        <f t="shared" si="2"/>
        <v>-2.0482540421653539E-3</v>
      </c>
      <c r="K47" s="41">
        <f>+G47</f>
        <v>-2.0482540421653539E-3</v>
      </c>
      <c r="O47" s="41">
        <f t="shared" ca="1" si="3"/>
        <v>-9.3934689713412911E-4</v>
      </c>
      <c r="Q47" s="43">
        <f t="shared" si="4"/>
        <v>41487.938289999962</v>
      </c>
    </row>
    <row r="48" spans="1:17" s="41" customFormat="1" ht="12" customHeight="1" x14ac:dyDescent="0.2">
      <c r="A48" s="39" t="s">
        <v>49</v>
      </c>
      <c r="B48" s="40" t="s">
        <v>47</v>
      </c>
      <c r="C48" s="44">
        <v>56803.463800000027</v>
      </c>
      <c r="D48" s="45">
        <v>6.8000000000000005E-4</v>
      </c>
      <c r="E48" s="41">
        <f t="shared" si="0"/>
        <v>61228.997714616999</v>
      </c>
      <c r="F48" s="41">
        <f t="shared" si="1"/>
        <v>61229</v>
      </c>
      <c r="G48" s="41">
        <f t="shared" si="2"/>
        <v>-3.7649097794201225E-4</v>
      </c>
      <c r="K48" s="41">
        <f>+G48</f>
        <v>-3.7649097794201225E-4</v>
      </c>
      <c r="O48" s="41">
        <f t="shared" ca="1" si="3"/>
        <v>-1.0108354774038518E-3</v>
      </c>
      <c r="Q48" s="43">
        <f t="shared" si="4"/>
        <v>41784.963800000027</v>
      </c>
    </row>
    <row r="49" spans="1:17" s="41" customFormat="1" ht="12" customHeight="1" x14ac:dyDescent="0.2">
      <c r="A49" s="39" t="s">
        <v>49</v>
      </c>
      <c r="B49" s="40" t="s">
        <v>47</v>
      </c>
      <c r="C49" s="44">
        <v>56834.433069999795</v>
      </c>
      <c r="D49" s="45">
        <v>1.49E-3</v>
      </c>
      <c r="E49" s="41">
        <f t="shared" si="0"/>
        <v>61416.987992235823</v>
      </c>
      <c r="F49" s="41">
        <f t="shared" si="1"/>
        <v>61417</v>
      </c>
      <c r="G49" s="41">
        <f t="shared" si="2"/>
        <v>-1.978143205633387E-3</v>
      </c>
      <c r="K49" s="41">
        <f>+G49</f>
        <v>-1.978143205633387E-3</v>
      </c>
      <c r="O49" s="41">
        <f t="shared" ca="1" si="3"/>
        <v>-1.0182896388518314E-3</v>
      </c>
      <c r="Q49" s="43">
        <f t="shared" si="4"/>
        <v>41815.933069999795</v>
      </c>
    </row>
    <row r="50" spans="1:17" s="41" customFormat="1" ht="12" customHeight="1" x14ac:dyDescent="0.2">
      <c r="A50" s="39" t="s">
        <v>49</v>
      </c>
      <c r="B50" s="40" t="s">
        <v>47</v>
      </c>
      <c r="C50" s="44">
        <v>56840.528589999769</v>
      </c>
      <c r="D50" s="45">
        <v>6.8000000000000005E-4</v>
      </c>
      <c r="E50" s="41">
        <f t="shared" si="0"/>
        <v>61453.989138760582</v>
      </c>
      <c r="F50" s="41">
        <f t="shared" si="1"/>
        <v>61454</v>
      </c>
      <c r="G50" s="41">
        <f t="shared" si="2"/>
        <v>-1.7892662363010459E-3</v>
      </c>
      <c r="K50" s="41">
        <f>+G50</f>
        <v>-1.7892662363010459E-3</v>
      </c>
      <c r="O50" s="41">
        <f t="shared" ca="1" si="3"/>
        <v>-1.0197566812644658E-3</v>
      </c>
      <c r="Q50" s="43">
        <f t="shared" si="4"/>
        <v>41822.028589999769</v>
      </c>
    </row>
    <row r="51" spans="1:17" s="41" customFormat="1" ht="12" customHeight="1" x14ac:dyDescent="0.2">
      <c r="A51" s="39" t="s">
        <v>49</v>
      </c>
      <c r="B51" s="40" t="s">
        <v>47</v>
      </c>
      <c r="C51" s="44">
        <v>56842.505640000105</v>
      </c>
      <c r="D51" s="45">
        <v>7.2000000000000005E-4</v>
      </c>
      <c r="E51" s="41">
        <f t="shared" si="0"/>
        <v>61465.990266925124</v>
      </c>
      <c r="F51" s="41">
        <f t="shared" si="1"/>
        <v>61466</v>
      </c>
      <c r="G51" s="41">
        <f t="shared" si="2"/>
        <v>-1.603413897100836E-3</v>
      </c>
      <c r="K51" s="41">
        <f>+G51</f>
        <v>-1.603413897100836E-3</v>
      </c>
      <c r="O51" s="41">
        <f t="shared" ca="1" si="3"/>
        <v>-1.0202324788036986E-3</v>
      </c>
      <c r="Q51" s="43">
        <f t="shared" si="4"/>
        <v>41824.005640000105</v>
      </c>
    </row>
    <row r="52" spans="1:17" s="41" customFormat="1" ht="12" customHeight="1" x14ac:dyDescent="0.2">
      <c r="A52" s="39" t="s">
        <v>49</v>
      </c>
      <c r="B52" s="40" t="s">
        <v>47</v>
      </c>
      <c r="C52" s="44">
        <v>56893.409359999932</v>
      </c>
      <c r="D52" s="45">
        <v>4.4000000000000002E-4</v>
      </c>
      <c r="E52" s="41">
        <f t="shared" si="0"/>
        <v>61774.987038714382</v>
      </c>
      <c r="F52" s="41">
        <f t="shared" si="1"/>
        <v>61775</v>
      </c>
      <c r="G52" s="41">
        <f t="shared" si="2"/>
        <v>-2.1352250696509145E-3</v>
      </c>
      <c r="K52" s="41">
        <f>+G52</f>
        <v>-2.1352250696509145E-3</v>
      </c>
      <c r="O52" s="41">
        <f t="shared" ca="1" si="3"/>
        <v>-1.0324842654389421E-3</v>
      </c>
      <c r="Q52" s="43">
        <f t="shared" si="4"/>
        <v>41874.909359999932</v>
      </c>
    </row>
    <row r="53" spans="1:17" s="41" customFormat="1" ht="12" customHeight="1" x14ac:dyDescent="0.2">
      <c r="A53" s="39" t="s">
        <v>49</v>
      </c>
      <c r="B53" s="40" t="s">
        <v>47</v>
      </c>
      <c r="C53" s="44">
        <v>57172.477539999876</v>
      </c>
      <c r="D53" s="45">
        <v>6.4000000000000005E-4</v>
      </c>
      <c r="E53" s="41">
        <f t="shared" si="0"/>
        <v>63468.992245590809</v>
      </c>
      <c r="F53" s="41">
        <f t="shared" si="1"/>
        <v>63469</v>
      </c>
      <c r="G53" s="41">
        <f t="shared" si="2"/>
        <v>-1.2774511269526556E-3</v>
      </c>
      <c r="K53" s="41">
        <f>+G53</f>
        <v>-1.2774511269526556E-3</v>
      </c>
      <c r="O53" s="41">
        <f t="shared" ca="1" si="3"/>
        <v>-1.099651018060634E-3</v>
      </c>
      <c r="Q53" s="43">
        <f t="shared" si="4"/>
        <v>42153.977539999876</v>
      </c>
    </row>
    <row r="54" spans="1:17" s="41" customFormat="1" ht="12" customHeight="1" x14ac:dyDescent="0.2">
      <c r="A54" s="39" t="s">
        <v>49</v>
      </c>
      <c r="B54" s="40" t="s">
        <v>47</v>
      </c>
      <c r="C54" s="44">
        <v>57174.455420000013</v>
      </c>
      <c r="D54" s="45">
        <v>8.8000000000000003E-4</v>
      </c>
      <c r="E54" s="41">
        <f t="shared" si="0"/>
        <v>63480.998412036613</v>
      </c>
      <c r="F54" s="41">
        <f t="shared" si="1"/>
        <v>63481</v>
      </c>
      <c r="G54" s="41">
        <f t="shared" si="2"/>
        <v>-2.6159899425692856E-4</v>
      </c>
      <c r="K54" s="41">
        <f>+G54</f>
        <v>-2.6159899425692856E-4</v>
      </c>
      <c r="O54" s="41">
        <f t="shared" ca="1" si="3"/>
        <v>-1.1001268155998668E-3</v>
      </c>
      <c r="Q54" s="43">
        <f t="shared" si="4"/>
        <v>42155.955420000013</v>
      </c>
    </row>
    <row r="55" spans="1:17" s="41" customFormat="1" ht="12" customHeight="1" x14ac:dyDescent="0.2">
      <c r="A55" s="39" t="s">
        <v>49</v>
      </c>
      <c r="B55" s="40" t="s">
        <v>47</v>
      </c>
      <c r="C55" s="44">
        <v>57177.420750000048</v>
      </c>
      <c r="D55" s="45">
        <v>9.3999999999999997E-4</v>
      </c>
      <c r="E55" s="41">
        <f t="shared" si="0"/>
        <v>63498.998617076715</v>
      </c>
      <c r="F55" s="41">
        <f t="shared" si="1"/>
        <v>63499</v>
      </c>
      <c r="G55" s="41">
        <f t="shared" si="2"/>
        <v>-2.2782095766160637E-4</v>
      </c>
      <c r="K55" s="41">
        <f>+G55</f>
        <v>-2.2782095766160637E-4</v>
      </c>
      <c r="O55" s="41">
        <f t="shared" ca="1" si="3"/>
        <v>-1.1008405119087158E-3</v>
      </c>
      <c r="Q55" s="43">
        <f t="shared" si="4"/>
        <v>42158.920750000048</v>
      </c>
    </row>
    <row r="56" spans="1:17" s="41" customFormat="1" ht="12" customHeight="1" x14ac:dyDescent="0.2">
      <c r="A56" s="39" t="s">
        <v>49</v>
      </c>
      <c r="B56" s="40" t="s">
        <v>47</v>
      </c>
      <c r="C56" s="44">
        <v>57532.431199999992</v>
      </c>
      <c r="D56" s="45">
        <v>6.8000000000000005E-4</v>
      </c>
      <c r="E56" s="41">
        <f t="shared" si="0"/>
        <v>65653.99009907071</v>
      </c>
      <c r="F56" s="41">
        <f t="shared" si="1"/>
        <v>65654</v>
      </c>
      <c r="G56" s="41">
        <f t="shared" si="2"/>
        <v>-1.6310660139424726E-3</v>
      </c>
      <c r="K56" s="41">
        <f>+G56</f>
        <v>-1.6310660139424726E-3</v>
      </c>
      <c r="O56" s="41">
        <f t="shared" ca="1" si="3"/>
        <v>-1.1862858199959325E-3</v>
      </c>
      <c r="Q56" s="43">
        <f t="shared" si="4"/>
        <v>42513.931199999992</v>
      </c>
    </row>
    <row r="57" spans="1:17" s="41" customFormat="1" ht="12" customHeight="1" x14ac:dyDescent="0.2">
      <c r="A57" s="39" t="s">
        <v>49</v>
      </c>
      <c r="B57" s="40" t="s">
        <v>47</v>
      </c>
      <c r="C57" s="44">
        <v>57533.418769999873</v>
      </c>
      <c r="D57" s="45">
        <v>9.7999999999999997E-4</v>
      </c>
      <c r="E57" s="41">
        <f t="shared" si="0"/>
        <v>65659.984866091283</v>
      </c>
      <c r="F57" s="41">
        <f t="shared" si="1"/>
        <v>65660</v>
      </c>
      <c r="G57" s="41">
        <f t="shared" si="2"/>
        <v>-2.4931401276262477E-3</v>
      </c>
      <c r="K57" s="41">
        <f>+G57</f>
        <v>-2.4931401276262477E-3</v>
      </c>
      <c r="O57" s="41">
        <f t="shared" ca="1" si="3"/>
        <v>-1.1865237187655491E-3</v>
      </c>
      <c r="Q57" s="43">
        <f t="shared" si="4"/>
        <v>42514.918769999873</v>
      </c>
    </row>
    <row r="58" spans="1:17" s="41" customFormat="1" ht="12" customHeight="1" x14ac:dyDescent="0.2">
      <c r="A58" s="39" t="s">
        <v>49</v>
      </c>
      <c r="B58" s="40" t="s">
        <v>47</v>
      </c>
      <c r="C58" s="44">
        <v>57545.445950000081</v>
      </c>
      <c r="D58" s="45">
        <v>8.3000000000000001E-4</v>
      </c>
      <c r="E58" s="41">
        <f t="shared" si="0"/>
        <v>65732.992492917096</v>
      </c>
      <c r="F58" s="41">
        <f t="shared" si="1"/>
        <v>65733</v>
      </c>
      <c r="G58" s="41">
        <f t="shared" si="2"/>
        <v>-1.2367069211904891E-3</v>
      </c>
      <c r="K58" s="41">
        <f>+G58</f>
        <v>-1.2367069211904891E-3</v>
      </c>
      <c r="O58" s="41">
        <f t="shared" ca="1" si="3"/>
        <v>-1.1894181537958814E-3</v>
      </c>
      <c r="Q58" s="43">
        <f t="shared" si="4"/>
        <v>42526.945950000081</v>
      </c>
    </row>
    <row r="59" spans="1:17" s="41" customFormat="1" ht="12" customHeight="1" x14ac:dyDescent="0.2">
      <c r="A59" s="39" t="s">
        <v>49</v>
      </c>
      <c r="B59" s="40" t="s">
        <v>47</v>
      </c>
      <c r="C59" s="44">
        <v>57959.433509999886</v>
      </c>
      <c r="D59" s="45">
        <v>1.9000000000000001E-4</v>
      </c>
      <c r="E59" s="41">
        <f t="shared" si="0"/>
        <v>68245.987998968252</v>
      </c>
      <c r="F59" s="41">
        <f t="shared" si="1"/>
        <v>68246</v>
      </c>
      <c r="G59" s="41">
        <f t="shared" si="2"/>
        <v>-1.9770341168623418E-3</v>
      </c>
      <c r="K59" s="41">
        <f>+G59</f>
        <v>-1.9770341168623418E-3</v>
      </c>
      <c r="O59" s="41">
        <f t="shared" ca="1" si="3"/>
        <v>-1.2890580884702093E-3</v>
      </c>
      <c r="Q59" s="43">
        <f t="shared" si="4"/>
        <v>42940.933509999886</v>
      </c>
    </row>
    <row r="60" spans="1:17" s="41" customFormat="1" ht="12" customHeight="1" x14ac:dyDescent="0.2">
      <c r="A60" s="39" t="s">
        <v>49</v>
      </c>
      <c r="B60" s="40" t="s">
        <v>47</v>
      </c>
      <c r="C60" s="44">
        <v>57971.460580000188</v>
      </c>
      <c r="D60" s="45">
        <v>6.8000000000000005E-4</v>
      </c>
      <c r="E60" s="41">
        <f t="shared" si="0"/>
        <v>68318.994958070441</v>
      </c>
      <c r="F60" s="41">
        <f t="shared" si="1"/>
        <v>68319</v>
      </c>
      <c r="G60" s="41">
        <f t="shared" si="2"/>
        <v>-8.3060081669827923E-4</v>
      </c>
      <c r="K60" s="41">
        <f>+G60</f>
        <v>-8.3060081669827923E-4</v>
      </c>
      <c r="O60" s="41">
        <f t="shared" ca="1" si="3"/>
        <v>-1.291952523500542E-3</v>
      </c>
      <c r="Q60" s="43">
        <f t="shared" si="4"/>
        <v>42952.960580000188</v>
      </c>
    </row>
    <row r="61" spans="1:17" s="41" customFormat="1" ht="12" customHeight="1" x14ac:dyDescent="0.2">
      <c r="A61" s="39" t="s">
        <v>49</v>
      </c>
      <c r="B61" s="40" t="s">
        <v>47</v>
      </c>
      <c r="C61" s="44">
        <v>57976.401970000006</v>
      </c>
      <c r="D61" s="45">
        <v>6.2E-4</v>
      </c>
      <c r="E61" s="41">
        <f t="shared" si="0"/>
        <v>68348.990281754071</v>
      </c>
      <c r="F61" s="41">
        <f t="shared" si="1"/>
        <v>68349</v>
      </c>
      <c r="G61" s="41">
        <f t="shared" si="2"/>
        <v>-1.600970994331874E-3</v>
      </c>
      <c r="K61" s="41">
        <f>+G61</f>
        <v>-1.600970994331874E-3</v>
      </c>
      <c r="O61" s="41">
        <f t="shared" ca="1" si="3"/>
        <v>-1.2931420173486238E-3</v>
      </c>
      <c r="Q61" s="43">
        <f t="shared" si="4"/>
        <v>42957.901970000006</v>
      </c>
    </row>
    <row r="62" spans="1:17" s="41" customFormat="1" ht="12" customHeight="1" x14ac:dyDescent="0.2">
      <c r="A62" s="39" t="s">
        <v>49</v>
      </c>
      <c r="B62" s="40" t="s">
        <v>47</v>
      </c>
      <c r="C62" s="44">
        <v>58246.409260000102</v>
      </c>
      <c r="D62" s="45">
        <v>4.8000000000000001E-4</v>
      </c>
      <c r="E62" s="41">
        <f t="shared" si="0"/>
        <v>69987.993894257816</v>
      </c>
      <c r="F62" s="41">
        <f t="shared" si="1"/>
        <v>69988</v>
      </c>
      <c r="G62" s="41">
        <f t="shared" si="2"/>
        <v>-1.0058518964797258E-3</v>
      </c>
      <c r="K62" s="41">
        <f>+G62</f>
        <v>-1.0058518964797258E-3</v>
      </c>
      <c r="O62" s="41">
        <f t="shared" ca="1" si="3"/>
        <v>-1.358128031248832E-3</v>
      </c>
      <c r="Q62" s="43">
        <f t="shared" si="4"/>
        <v>43227.909260000102</v>
      </c>
    </row>
    <row r="63" spans="1:17" s="41" customFormat="1" ht="12" customHeight="1" x14ac:dyDescent="0.2">
      <c r="A63" s="39" t="s">
        <v>49</v>
      </c>
      <c r="B63" s="40" t="s">
        <v>47</v>
      </c>
      <c r="C63" s="44">
        <v>58255.469849999994</v>
      </c>
      <c r="D63" s="45">
        <v>8.1999999999999998E-4</v>
      </c>
      <c r="E63" s="41">
        <f t="shared" si="0"/>
        <v>70042.993667564806</v>
      </c>
      <c r="F63" s="41">
        <f t="shared" si="1"/>
        <v>70043</v>
      </c>
      <c r="G63" s="41">
        <f t="shared" si="2"/>
        <v>-1.0431970076751895E-3</v>
      </c>
      <c r="K63" s="41">
        <f>+G63</f>
        <v>-1.0431970076751895E-3</v>
      </c>
      <c r="O63" s="41">
        <f t="shared" ca="1" si="3"/>
        <v>-1.3603087699703153E-3</v>
      </c>
      <c r="Q63" s="43">
        <f t="shared" si="4"/>
        <v>43236.969849999994</v>
      </c>
    </row>
    <row r="64" spans="1:17" s="41" customFormat="1" ht="12" customHeight="1" x14ac:dyDescent="0.2">
      <c r="A64" s="39" t="s">
        <v>49</v>
      </c>
      <c r="B64" s="40" t="s">
        <v>47</v>
      </c>
      <c r="C64" s="44">
        <v>58272.438019999769</v>
      </c>
      <c r="D64" s="45">
        <v>5.1000000000000004E-4</v>
      </c>
      <c r="E64" s="41">
        <f t="shared" si="0"/>
        <v>70145.994189984762</v>
      </c>
      <c r="F64" s="41">
        <f t="shared" si="1"/>
        <v>70146</v>
      </c>
      <c r="G64" s="41">
        <f t="shared" si="2"/>
        <v>-9.5713423797860742E-4</v>
      </c>
      <c r="K64" s="41">
        <f>+G64</f>
        <v>-9.5713423797860742E-4</v>
      </c>
      <c r="O64" s="41">
        <f t="shared" ca="1" si="3"/>
        <v>-1.3643926988487298E-3</v>
      </c>
      <c r="Q64" s="43">
        <f t="shared" si="4"/>
        <v>43253.938019999769</v>
      </c>
    </row>
    <row r="65" spans="1:17" s="41" customFormat="1" ht="12" customHeight="1" x14ac:dyDescent="0.2">
      <c r="A65" s="39" t="s">
        <v>49</v>
      </c>
      <c r="B65" s="40" t="s">
        <v>47</v>
      </c>
      <c r="C65" s="44">
        <v>58284.463409999851</v>
      </c>
      <c r="D65" s="45">
        <v>5.9999999999999995E-4</v>
      </c>
      <c r="E65" s="41">
        <f t="shared" si="0"/>
        <v>70218.99095111627</v>
      </c>
      <c r="F65" s="41">
        <f t="shared" si="1"/>
        <v>70219</v>
      </c>
      <c r="G65" s="41">
        <f t="shared" si="2"/>
        <v>-1.4907011500326917E-3</v>
      </c>
      <c r="K65" s="41">
        <f>+G65</f>
        <v>-1.4907011500326917E-3</v>
      </c>
      <c r="O65" s="41">
        <f t="shared" ca="1" si="3"/>
        <v>-1.3672871338790626E-3</v>
      </c>
      <c r="Q65" s="43">
        <f t="shared" si="4"/>
        <v>43265.963409999851</v>
      </c>
    </row>
    <row r="66" spans="1:17" s="41" customFormat="1" ht="12" customHeight="1" x14ac:dyDescent="0.2">
      <c r="A66" s="39" t="s">
        <v>49</v>
      </c>
      <c r="B66" s="40" t="s">
        <v>47</v>
      </c>
      <c r="C66" s="44">
        <v>58643.428710000124</v>
      </c>
      <c r="D66" s="45">
        <v>6.8999999999999997E-4</v>
      </c>
      <c r="E66" s="41">
        <f t="shared" si="0"/>
        <v>72397.989242102165</v>
      </c>
      <c r="F66" s="41">
        <f t="shared" si="1"/>
        <v>72398</v>
      </c>
      <c r="G66" s="41">
        <f t="shared" si="2"/>
        <v>-1.7722418779158033E-3</v>
      </c>
      <c r="K66" s="41">
        <f>+G66</f>
        <v>-1.7722418779158033E-3</v>
      </c>
      <c r="O66" s="41">
        <f t="shared" ca="1" si="3"/>
        <v>-1.4536840370447449E-3</v>
      </c>
      <c r="Q66" s="43">
        <f t="shared" si="4"/>
        <v>43624.928710000124</v>
      </c>
    </row>
    <row r="67" spans="1:17" s="41" customFormat="1" ht="12" customHeight="1" x14ac:dyDescent="0.2">
      <c r="A67" s="39" t="s">
        <v>49</v>
      </c>
      <c r="B67" s="40" t="s">
        <v>47</v>
      </c>
      <c r="C67" s="44">
        <v>58655.455289999954</v>
      </c>
      <c r="D67" s="45">
        <v>5.5999999999999995E-4</v>
      </c>
      <c r="E67" s="41">
        <f t="shared" si="0"/>
        <v>72470.993226793755</v>
      </c>
      <c r="F67" s="41">
        <f t="shared" si="1"/>
        <v>72471</v>
      </c>
      <c r="G67" s="41">
        <f t="shared" si="2"/>
        <v>-1.115809049224481E-3</v>
      </c>
      <c r="K67" s="41">
        <f>+G67</f>
        <v>-1.115809049224481E-3</v>
      </c>
      <c r="O67" s="41">
        <f t="shared" ca="1" si="3"/>
        <v>-1.4565784720750776E-3</v>
      </c>
      <c r="Q67" s="43">
        <f t="shared" si="4"/>
        <v>43636.955289999954</v>
      </c>
    </row>
    <row r="68" spans="1:17" s="41" customFormat="1" ht="12" customHeight="1" x14ac:dyDescent="0.2">
      <c r="A68" s="39" t="s">
        <v>49</v>
      </c>
      <c r="B68" s="40" t="s">
        <v>47</v>
      </c>
      <c r="C68" s="44">
        <v>58656.443779999856</v>
      </c>
      <c r="D68" s="45">
        <v>5.6999999999999998E-4</v>
      </c>
      <c r="E68" s="41">
        <f t="shared" si="0"/>
        <v>72476.993578416717</v>
      </c>
      <c r="F68" s="41">
        <f t="shared" si="1"/>
        <v>72477</v>
      </c>
      <c r="G68" s="41">
        <f t="shared" si="2"/>
        <v>-1.0578831497696228E-3</v>
      </c>
      <c r="K68" s="41">
        <f>+G68</f>
        <v>-1.0578831497696228E-3</v>
      </c>
      <c r="O68" s="41">
        <f t="shared" ca="1" si="3"/>
        <v>-1.4568163708446938E-3</v>
      </c>
      <c r="Q68" s="43">
        <f t="shared" si="4"/>
        <v>43637.943779999856</v>
      </c>
    </row>
    <row r="69" spans="1:17" s="41" customFormat="1" ht="12" customHeight="1" x14ac:dyDescent="0.2">
      <c r="A69" s="39" t="s">
        <v>49</v>
      </c>
      <c r="B69" s="40" t="s">
        <v>47</v>
      </c>
      <c r="C69" s="44">
        <v>58667.481110000052</v>
      </c>
      <c r="D69" s="45">
        <v>4.4999999999999999E-4</v>
      </c>
      <c r="E69" s="41">
        <f t="shared" si="0"/>
        <v>72543.99259811989</v>
      </c>
      <c r="F69" s="41">
        <f t="shared" si="1"/>
        <v>72544</v>
      </c>
      <c r="G69" s="41">
        <f t="shared" si="2"/>
        <v>-1.2193759539513849E-3</v>
      </c>
      <c r="K69" s="41">
        <f>+G69</f>
        <v>-1.2193759539513849E-3</v>
      </c>
      <c r="O69" s="41">
        <f t="shared" ca="1" si="3"/>
        <v>-1.4594729071054104E-3</v>
      </c>
      <c r="Q69" s="43">
        <f t="shared" si="4"/>
        <v>43648.981110000052</v>
      </c>
    </row>
    <row r="70" spans="1:17" s="41" customFormat="1" ht="12" customHeight="1" x14ac:dyDescent="0.2">
      <c r="A70" s="39" t="s">
        <v>49</v>
      </c>
      <c r="B70" s="40" t="s">
        <v>47</v>
      </c>
      <c r="C70" s="44">
        <v>58983.449130000081</v>
      </c>
      <c r="D70" s="45">
        <v>2.9E-4</v>
      </c>
      <c r="E70" s="41">
        <f t="shared" si="0"/>
        <v>74461.987946377049</v>
      </c>
      <c r="F70" s="41">
        <f t="shared" si="1"/>
        <v>74462</v>
      </c>
      <c r="G70" s="41">
        <f t="shared" si="2"/>
        <v>-1.985697919735685E-3</v>
      </c>
      <c r="K70" s="41">
        <f>+G70</f>
        <v>-1.985697919735685E-3</v>
      </c>
      <c r="O70" s="41">
        <f t="shared" ca="1" si="3"/>
        <v>-1.5355212137927799E-3</v>
      </c>
      <c r="Q70" s="43">
        <f t="shared" si="4"/>
        <v>43964.949130000081</v>
      </c>
    </row>
    <row r="71" spans="1:17" s="41" customFormat="1" ht="12" customHeight="1" x14ac:dyDescent="0.2">
      <c r="A71" s="39" t="s">
        <v>49</v>
      </c>
      <c r="B71" s="40" t="s">
        <v>47</v>
      </c>
      <c r="C71" s="44">
        <v>58995.475399999879</v>
      </c>
      <c r="D71" s="45">
        <v>4.8000000000000001E-4</v>
      </c>
      <c r="E71" s="41">
        <f t="shared" si="0"/>
        <v>74534.990049300293</v>
      </c>
      <c r="F71" s="41">
        <f t="shared" si="1"/>
        <v>74535</v>
      </c>
      <c r="G71" s="41">
        <f t="shared" si="2"/>
        <v>-1.6392651232308708E-3</v>
      </c>
      <c r="K71" s="41">
        <f>+G71</f>
        <v>-1.6392651232308708E-3</v>
      </c>
      <c r="O71" s="41">
        <f t="shared" ca="1" si="3"/>
        <v>-1.5384156488231126E-3</v>
      </c>
      <c r="Q71" s="43">
        <f t="shared" si="4"/>
        <v>43976.975399999879</v>
      </c>
    </row>
    <row r="72" spans="1:17" s="41" customFormat="1" ht="12" customHeight="1" x14ac:dyDescent="0.2">
      <c r="A72" s="39" t="s">
        <v>49</v>
      </c>
      <c r="B72" s="40" t="s">
        <v>47</v>
      </c>
      <c r="C72" s="44">
        <v>58997.453639999963</v>
      </c>
      <c r="D72" s="45">
        <v>4.2999999999999999E-4</v>
      </c>
      <c r="E72" s="41">
        <f t="shared" si="0"/>
        <v>74546.998401024932</v>
      </c>
      <c r="F72" s="41">
        <f t="shared" si="1"/>
        <v>74547</v>
      </c>
      <c r="G72" s="41">
        <f t="shared" si="2"/>
        <v>-2.6341303600929677E-4</v>
      </c>
      <c r="K72" s="41">
        <f>+G72</f>
        <v>-2.6341303600929677E-4</v>
      </c>
      <c r="O72" s="41">
        <f t="shared" ca="1" si="3"/>
        <v>-1.5388914463623454E-3</v>
      </c>
      <c r="Q72" s="43">
        <f t="shared" si="4"/>
        <v>43978.953639999963</v>
      </c>
    </row>
    <row r="73" spans="1:17" s="41" customFormat="1" ht="12" customHeight="1" x14ac:dyDescent="0.2">
      <c r="A73" s="39" t="s">
        <v>49</v>
      </c>
      <c r="B73" s="40" t="s">
        <v>47</v>
      </c>
      <c r="C73" s="44">
        <v>58998.440529999789</v>
      </c>
      <c r="D73" s="45">
        <v>4.8000000000000001E-4</v>
      </c>
      <c r="E73" s="41">
        <f t="shared" si="0"/>
        <v>74552.989040295666</v>
      </c>
      <c r="F73" s="41">
        <f t="shared" si="1"/>
        <v>74553</v>
      </c>
      <c r="G73" s="41">
        <f t="shared" si="2"/>
        <v>-1.8054872125503607E-3</v>
      </c>
      <c r="K73" s="41">
        <f>+G73</f>
        <v>-1.8054872125503607E-3</v>
      </c>
      <c r="O73" s="41">
        <f t="shared" ca="1" si="3"/>
        <v>-1.539129345131962E-3</v>
      </c>
      <c r="Q73" s="43">
        <f t="shared" si="4"/>
        <v>43979.940529999789</v>
      </c>
    </row>
    <row r="74" spans="1:17" s="41" customFormat="1" ht="12" customHeight="1" x14ac:dyDescent="0.2">
      <c r="A74" s="39" t="s">
        <v>49</v>
      </c>
      <c r="B74" s="40" t="s">
        <v>47</v>
      </c>
      <c r="C74" s="44">
        <v>59106.344370000064</v>
      </c>
      <c r="D74" s="45">
        <v>5.9999999999999995E-4</v>
      </c>
      <c r="E74" s="41">
        <f t="shared" si="0"/>
        <v>75207.989072196346</v>
      </c>
      <c r="F74" s="41">
        <f t="shared" si="1"/>
        <v>75208</v>
      </c>
      <c r="G74" s="41">
        <f t="shared" si="2"/>
        <v>-1.8002319411607459E-3</v>
      </c>
      <c r="K74" s="41">
        <f>+G74</f>
        <v>-1.8002319411607459E-3</v>
      </c>
      <c r="O74" s="41">
        <f t="shared" ca="1" si="3"/>
        <v>-1.5650999608150834E-3</v>
      </c>
      <c r="Q74" s="43">
        <f t="shared" si="4"/>
        <v>44087.844370000064</v>
      </c>
    </row>
    <row r="75" spans="1:17" s="41" customFormat="1" ht="12" customHeight="1" x14ac:dyDescent="0.2">
      <c r="A75" s="39" t="s">
        <v>49</v>
      </c>
      <c r="B75" s="40" t="s">
        <v>47</v>
      </c>
      <c r="C75" s="44">
        <v>59112.439069999848</v>
      </c>
      <c r="D75" s="45">
        <v>5.5999999999999995E-4</v>
      </c>
      <c r="E75" s="41">
        <f t="shared" si="0"/>
        <v>75244.985241139657</v>
      </c>
      <c r="F75" s="41">
        <f t="shared" si="1"/>
        <v>75245</v>
      </c>
      <c r="G75" s="41">
        <f t="shared" si="2"/>
        <v>-2.4313551548402756E-3</v>
      </c>
      <c r="K75" s="41">
        <f>+G75</f>
        <v>-2.4313551548402756E-3</v>
      </c>
      <c r="O75" s="41">
        <f t="shared" ca="1" si="3"/>
        <v>-1.5665670032277178E-3</v>
      </c>
      <c r="Q75" s="43">
        <f t="shared" si="4"/>
        <v>44093.939069999848</v>
      </c>
    </row>
    <row r="76" spans="1:17" s="41" customFormat="1" ht="12" customHeight="1" x14ac:dyDescent="0.2">
      <c r="A76" s="39" t="s">
        <v>49</v>
      </c>
      <c r="B76" s="40" t="s">
        <v>47</v>
      </c>
      <c r="C76" s="44">
        <v>59113.427850000095</v>
      </c>
      <c r="D76" s="45">
        <v>8.8999999999999995E-4</v>
      </c>
      <c r="E76" s="41">
        <f t="shared" si="0"/>
        <v>75250.987353128468</v>
      </c>
      <c r="F76" s="41">
        <f t="shared" si="1"/>
        <v>75251</v>
      </c>
      <c r="G76" s="41">
        <f t="shared" si="2"/>
        <v>-2.0834289098274894E-3</v>
      </c>
      <c r="K76" s="41">
        <f>+G76</f>
        <v>-2.0834289098274894E-3</v>
      </c>
      <c r="O76" s="41">
        <f t="shared" ca="1" si="3"/>
        <v>-1.566804901997334E-3</v>
      </c>
      <c r="Q76" s="43">
        <f t="shared" si="4"/>
        <v>44094.927850000095</v>
      </c>
    </row>
    <row r="77" spans="1:17" s="41" customFormat="1" ht="12" customHeight="1" x14ac:dyDescent="0.2">
      <c r="A77" s="39" t="s">
        <v>49</v>
      </c>
      <c r="B77" s="40" t="s">
        <v>47</v>
      </c>
      <c r="C77" s="44">
        <v>59366.467569999862</v>
      </c>
      <c r="D77" s="45">
        <v>8.1999999999999998E-4</v>
      </c>
      <c r="E77" s="41">
        <f t="shared" si="0"/>
        <v>76786.994085340819</v>
      </c>
      <c r="F77" s="41">
        <f t="shared" si="1"/>
        <v>76787</v>
      </c>
      <c r="G77" s="41">
        <f t="shared" si="2"/>
        <v>-9.7437314252601936E-4</v>
      </c>
      <c r="K77" s="41">
        <f>+G77</f>
        <v>-9.7437314252601936E-4</v>
      </c>
      <c r="O77" s="41">
        <f t="shared" ca="1" si="3"/>
        <v>-1.6277069870191277E-3</v>
      </c>
      <c r="Q77" s="43">
        <f t="shared" si="4"/>
        <v>44347.967569999862</v>
      </c>
    </row>
    <row r="78" spans="1:17" s="41" customFormat="1" ht="12" customHeight="1" x14ac:dyDescent="0.2">
      <c r="A78" s="39" t="s">
        <v>49</v>
      </c>
      <c r="B78" s="40" t="s">
        <v>47</v>
      </c>
      <c r="C78" s="44">
        <v>59367.454969999846</v>
      </c>
      <c r="D78" s="45">
        <v>7.5000000000000002E-4</v>
      </c>
      <c r="E78" s="41">
        <f t="shared" si="0"/>
        <v>76792.987820424634</v>
      </c>
      <c r="F78" s="41">
        <f t="shared" si="1"/>
        <v>76793</v>
      </c>
      <c r="G78" s="41">
        <f t="shared" si="2"/>
        <v>-2.006447160965763E-3</v>
      </c>
      <c r="K78" s="41">
        <f>+G78</f>
        <v>-2.006447160965763E-3</v>
      </c>
      <c r="O78" s="41">
        <f t="shared" ca="1" si="3"/>
        <v>-1.6279448857887443E-3</v>
      </c>
      <c r="Q78" s="43">
        <f t="shared" si="4"/>
        <v>44348.954969999846</v>
      </c>
    </row>
    <row r="79" spans="1:17" s="41" customFormat="1" ht="12" customHeight="1" x14ac:dyDescent="0.2">
      <c r="C79" s="42"/>
      <c r="D79" s="42"/>
      <c r="Q79" s="43"/>
    </row>
    <row r="80" spans="1:17" s="41" customFormat="1" ht="12" customHeight="1" x14ac:dyDescent="0.2">
      <c r="C80" s="42"/>
      <c r="D80" s="42"/>
      <c r="Q80" s="43"/>
    </row>
    <row r="81" spans="3:19" x14ac:dyDescent="0.2">
      <c r="C81" s="5"/>
      <c r="D81" s="5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3"/>
      <c r="R81" s="41"/>
      <c r="S81" s="41"/>
    </row>
    <row r="82" spans="3:19" x14ac:dyDescent="0.2">
      <c r="C82" s="5"/>
      <c r="D82" s="5"/>
    </row>
    <row r="83" spans="3:19" x14ac:dyDescent="0.2">
      <c r="C83" s="5"/>
      <c r="D83" s="5"/>
    </row>
    <row r="84" spans="3:19" x14ac:dyDescent="0.2">
      <c r="C84" s="5"/>
      <c r="D84" s="5"/>
    </row>
    <row r="85" spans="3:19" x14ac:dyDescent="0.2">
      <c r="C85" s="5"/>
      <c r="D85" s="5"/>
    </row>
    <row r="86" spans="3:19" x14ac:dyDescent="0.2">
      <c r="C86" s="5"/>
      <c r="D86" s="5"/>
    </row>
    <row r="87" spans="3:19" x14ac:dyDescent="0.2">
      <c r="C87" s="5"/>
      <c r="D87" s="5"/>
    </row>
    <row r="88" spans="3:19" x14ac:dyDescent="0.2">
      <c r="C88" s="5"/>
      <c r="D88" s="5"/>
    </row>
    <row r="89" spans="3:19" x14ac:dyDescent="0.2">
      <c r="C89" s="5"/>
      <c r="D89" s="5"/>
    </row>
    <row r="90" spans="3:19" x14ac:dyDescent="0.2">
      <c r="C90" s="5"/>
      <c r="D90" s="5"/>
    </row>
    <row r="91" spans="3:19" x14ac:dyDescent="0.2">
      <c r="C91" s="5"/>
      <c r="D91" s="5"/>
    </row>
    <row r="92" spans="3:19" x14ac:dyDescent="0.2">
      <c r="C92" s="5"/>
      <c r="D92" s="5"/>
    </row>
    <row r="93" spans="3:19" x14ac:dyDescent="0.2">
      <c r="C93" s="5"/>
      <c r="D93" s="5"/>
    </row>
    <row r="94" spans="3:19" x14ac:dyDescent="0.2">
      <c r="C94" s="5"/>
      <c r="D94" s="5"/>
    </row>
    <row r="95" spans="3:19" x14ac:dyDescent="0.2">
      <c r="C95" s="5"/>
      <c r="D95" s="5"/>
    </row>
    <row r="96" spans="3:19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2024-02-04T05:03:01Z</dcterms:modified>
</cp:coreProperties>
</file>