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C969985-37DA-4F6F-B4E7-0DF6303F2B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3" i="1" l="1"/>
  <c r="C15" i="1"/>
  <c r="O22" i="1"/>
  <c r="C16" i="1"/>
  <c r="D18" i="1" s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<sst xmlns="http://schemas.openxmlformats.org/spreadsheetml/2006/main" count="54" uniqueCount="50">
  <si>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</si>
  <si>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</si>
  <si>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</si>
  <si>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</si>
  <si>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</si>
  <si>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</si>
  <si>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</si>
  <si>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</si>
  <si>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</si>
  <si>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</si>
  <si>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</si>
  <si>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</si>
  <si>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</si>
  <si>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</si>
  <si>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</si>
  <si>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</si>
  <si>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</si>
  <si>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</si>
  <si>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</si>
  <si>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</si>
  <si>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</si>
  <si>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</si>
  <si>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</si>
  <si>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</si>
  <si>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</si>
  <si>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</si>
  <si>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</si>
  <si>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</si>
  <si>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</si>
  <si>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</si>
  <si>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</si>
  <si>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</si>
  <si>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</si>
  <si>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</si>
  <si>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</si>
  <si>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</si>
  <si>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</si>
  <si>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</si>
  <si>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</si>
  <si>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</si>
  <si>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</si>
  <si>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</si>
  <si>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</si>
  <si>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</si>
  <si>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V2414 Cyg</t>
  </si>
  <si>
    <t>EA + SPB</t>
  </si>
  <si>
    <t>Vstar</t>
  </si>
  <si>
    <t>VStar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</si>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</sst>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V2414</a:t>
            </a:r>
            <a:r>
              <a:rPr lang="en-AU" baseline="0"/>
              <a:t>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1.0605500000019674</c:v>
                </c:pt>
                <c:pt idx="2">
                  <c:v>1.0539599999974598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8.301427686630003E-5</c:v>
                </c:pt>
                <c:pt idx="1">
                  <c:v>1.0520351070319656</c:v>
                </c:pt>
                <c:pt idx="2">
                  <c:v>1.0623918786905953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</c:v>
                </c:pt>
                <c:pt idx="2">
                  <c:v>718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55930.949780000003</v>
      </c>
      <c r="D7" s="29" t="s">
        <v>46</v>
      </c>
    </row>
    <row r="8" spans="1:15" x14ac:dyDescent="0.2">
      <c r="A8" t="s">
        <v>3</v>
      </c>
      <c r="C8" s="47">
        <v>4.8543700000000003</v>
      </c>
      <c r="D8" s="29" t="s">
        <v>47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8.301427686630003E-5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1.479538808375667E-3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59417.449831878694</v>
      </c>
      <c r="E15" s="14" t="s">
        <v>30</v>
      </c>
      <c r="F15" s="33">
        <f ca="1">NOW()+15018.5+$C$5/24</f>
        <v>60346.688035763887</v>
      </c>
    </row>
    <row r="16" spans="1:15" x14ac:dyDescent="0.2">
      <c r="A16" s="16" t="s">
        <v>4</v>
      </c>
      <c r="B16" s="10"/>
      <c r="C16" s="17">
        <f ca="1">+C8+C12</f>
        <v>4.8558495388083758</v>
      </c>
      <c r="E16" s="14" t="s">
        <v>35</v>
      </c>
      <c r="F16" s="15">
        <f ca="1">ROUND(2*(F15-$C$7)/$C$8,0)/2+F14</f>
        <v>910.5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192.5</v>
      </c>
    </row>
    <row r="18" spans="1:21" ht="14.25" thickTop="1" thickBot="1" x14ac:dyDescent="0.25">
      <c r="A18" s="16" t="s">
        <v>5</v>
      </c>
      <c r="B18" s="10"/>
      <c r="C18" s="19">
        <f ca="1">+C15</f>
        <v>59417.449831878694</v>
      </c>
      <c r="D18" s="20">
        <f ca="1">+C16</f>
        <v>4.8558495388083758</v>
      </c>
      <c r="E18" s="14" t="s">
        <v>31</v>
      </c>
      <c r="F18" s="18">
        <f ca="1">+$C$15+$C$16*F17-15018.5-$C$5/24</f>
        <v>45334.096701432645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55930.949780000003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8.301427686630003E-5</v>
      </c>
      <c r="Q21" s="43">
        <f>+C21-15018.5</f>
        <v>40912.449780000003</v>
      </c>
    </row>
    <row r="22" spans="1:21" x14ac:dyDescent="0.2">
      <c r="A22" s="44" t="s">
        <v>48</v>
      </c>
      <c r="B22" s="45" t="s">
        <v>49</v>
      </c>
      <c r="C22" s="46">
        <v>59383.467400000001</v>
      </c>
      <c r="D22" s="44">
        <v>1.6000000000000001E-3</v>
      </c>
      <c r="E22">
        <f t="shared" ref="E22:E23" si="0">+(C22-C$7)/C$8</f>
        <v>711.21847325193562</v>
      </c>
      <c r="F22">
        <f t="shared" ref="F22:F23" si="1">ROUND(2*E22,0)/2</f>
        <v>711</v>
      </c>
      <c r="G22">
        <f t="shared" ref="G22:G23" si="2">+C22-(C$7+F22*C$8)</f>
        <v>1.0605500000019674</v>
      </c>
      <c r="K22">
        <f>+G22</f>
        <v>1.0605500000019674</v>
      </c>
      <c r="O22">
        <f t="shared" ref="O22:O23" ca="1" si="3">+C$11+C$12*$F22</f>
        <v>1.0520351070319656</v>
      </c>
      <c r="Q22" s="43">
        <f t="shared" ref="Q22:Q23" si="4">+C22-15018.5</f>
        <v>44364.967400000001</v>
      </c>
    </row>
    <row r="23" spans="1:21" x14ac:dyDescent="0.2">
      <c r="A23" s="44" t="s">
        <v>48</v>
      </c>
      <c r="B23" s="45" t="s">
        <v>49</v>
      </c>
      <c r="C23" s="46">
        <v>59417.441400000003</v>
      </c>
      <c r="D23" s="44">
        <v>1.6000000000000001E-3</v>
      </c>
      <c r="E23">
        <f t="shared" si="0"/>
        <v>718.21711571223466</v>
      </c>
      <c r="F23">
        <f t="shared" si="1"/>
        <v>718</v>
      </c>
      <c r="G23">
        <f t="shared" si="2"/>
        <v>1.0539599999974598</v>
      </c>
      <c r="K23">
        <f>+G23</f>
        <v>1.0539599999974598</v>
      </c>
      <c r="O23">
        <f t="shared" ca="1" si="3"/>
        <v>1.0623918786905953</v>
      </c>
      <c r="Q23" s="43">
        <f t="shared" si="4"/>
        <v>44398.941400000003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2024-02-06T03:30:46Z</dcterms:modified>
</cp:coreProperties>
</file>