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E5EF51-7A75-45CC-A5A1-65505DA3B828}" xr6:coauthVersionLast="47" xr6:coauthVersionMax="47" xr10:uidLastSave="{00000000-0000-0000-0000-000000000000}"/>
  <bookViews>
    <workbookView xWindow="14790" yWindow="915" windowWidth="13860" windowHeight="14505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5" i="1" l="1"/>
  <c r="O24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<sst xmlns="http://schemas.openxmlformats.org/spreadsheetml/2006/main" count="61" uniqueCount="52">
  <si>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</si>
  <si>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</si>
  <si>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</si>
  <si>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</si>
  <si>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</si>
  <si>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</si>
  <si>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</si>
  <si>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</si>
  <si>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</si>
  <si>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</si>
  <si>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</si>
  <si>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</si>
  <si>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</si>
  <si>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</si>
  <si>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</si>
  <si>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</si>
  <si>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</si>
  <si>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</si>
  <si>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</si>
  <si>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</si>
  <si>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</si>
  <si>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</si>
  <si>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</si>
  <si>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</si>
  <si>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</si>
  <si>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</si>
  <si>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</si>
  <si>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</si>
  <si>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</si>
  <si>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</si>
  <si>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</si>
  <si>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</si>
  <si>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</si>
  <si>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</si>
  <si>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</si>
  <si>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</si>
  <si>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</si>
  <si>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</si>
  <si>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</si>
  <si>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</si>
  <si>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</si>
  <si>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</si>
  <si>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</si>
  <si>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</si>
  <si>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</si>
  <si>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V2991 Cyg</t>
  </si>
  <si>
    <t>BAV 91 Feb 2024</t>
  </si>
  <si>
    <t>I</t>
  </si>
  <si>
    <t>EA</t>
  </si>
  <si>
    <t>VSX</t>
  </si>
  <si>
    <t>13.26-13.67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</si>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</sst>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V2991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0595116658452626"/>
          <c:y val="4.4082930000722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1.1209999996935949E-2</c:v>
                </c:pt>
                <c:pt idx="2">
                  <c:v>1.0940000000118744E-2</c:v>
                </c:pt>
                <c:pt idx="3">
                  <c:v>1.2499999997089617E-2</c:v>
                </c:pt>
                <c:pt idx="4">
                  <c:v>1.570499999797903E-2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-7.4483952357233194E-5</c:v>
                </c:pt>
                <c:pt idx="1">
                  <c:v>1.1076465990786341E-2</c:v>
                </c:pt>
                <c:pt idx="2">
                  <c:v>1.1160488218560298E-2</c:v>
                </c:pt>
                <c:pt idx="3">
                  <c:v>1.2808924306316003E-2</c:v>
                </c:pt>
                <c:pt idx="4">
                  <c:v>1.5383605428817938E-2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2787</c:v>
                      </c:pt>
                      <c:pt idx="2">
                        <c:v>2808</c:v>
                      </c:pt>
                      <c:pt idx="3">
                        <c:v>3220</c:v>
                      </c:pt>
                      <c:pt idx="4">
                        <c:v>3863.5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V2991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1.1209999996935949E-2</c:v>
                </c:pt>
                <c:pt idx="2">
                  <c:v>1.0940000000118744E-2</c:v>
                </c:pt>
                <c:pt idx="3">
                  <c:v>1.2499999997089617E-2</c:v>
                </c:pt>
                <c:pt idx="4">
                  <c:v>1.570499999797903E-2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-7.4483952357233194E-5</c:v>
                </c:pt>
                <c:pt idx="1">
                  <c:v>1.1076465990786341E-2</c:v>
                </c:pt>
                <c:pt idx="2">
                  <c:v>1.1160488218560298E-2</c:v>
                </c:pt>
                <c:pt idx="3">
                  <c:v>1.2808924306316003E-2</c:v>
                </c:pt>
                <c:pt idx="4">
                  <c:v>1.5383605428817938E-2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2787</c:v>
                </c:pt>
                <c:pt idx="2">
                  <c:v>2808</c:v>
                </c:pt>
                <c:pt idx="3">
                  <c:v>3220</c:v>
                </c:pt>
                <c:pt idx="4">
                  <c:v>3863.5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17</xdr:col>
      <xdr:colOff>438149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6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56140.311000000002</v>
      </c>
      <c r="D7" s="13" t="s">
        <v>49</v>
      </c>
    </row>
    <row r="8" spans="1:15" ht="12.95" customHeight="1" x14ac:dyDescent="0.2">
      <c r="A8" s="20" t="s">
        <v>3</v>
      </c>
      <c r="C8" s="28">
        <v>1.0459700000000001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-7.4483952357233194E-5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4.001058465426471E-6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60544.754366898145</v>
      </c>
    </row>
    <row r="15" spans="1:15" ht="12.95" customHeight="1" x14ac:dyDescent="0.2">
      <c r="A15" s="17" t="s">
        <v>17</v>
      </c>
      <c r="C15" s="18">
        <f ca="1">(C7+C11)+(C8+C12)*INT(MAX(F21:F3533))</f>
        <v>60180.908491604903</v>
      </c>
      <c r="E15" s="37" t="s">
        <v>33</v>
      </c>
      <c r="F15" s="39">
        <f ca="1">ROUND(2*(F14-$C$7)/$C$8,0)/2+F13</f>
        <v>4212</v>
      </c>
    </row>
    <row r="16" spans="1:15" ht="12.95" customHeight="1" x14ac:dyDescent="0.2">
      <c r="A16" s="17" t="s">
        <v>4</v>
      </c>
      <c r="C16" s="18">
        <f ca="1">+C8+C12</f>
        <v>1.0459740010584655</v>
      </c>
      <c r="E16" s="37" t="s">
        <v>34</v>
      </c>
      <c r="F16" s="39">
        <f ca="1">ROUND(2*(F14-$C$15)/$C$16,0)/2+F13</f>
        <v>349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45527.849251307642</v>
      </c>
    </row>
    <row r="18" spans="1:21" ht="12.95" customHeight="1" thickTop="1" thickBot="1" x14ac:dyDescent="0.25">
      <c r="A18" s="17" t="s">
        <v>5</v>
      </c>
      <c r="C18" s="24">
        <f ca="1">+C15</f>
        <v>60180.908491604903</v>
      </c>
      <c r="D18" s="25">
        <f ca="1">+C16</f>
        <v>1.0459740010584655</v>
      </c>
      <c r="E18" s="42" t="s">
        <v>44</v>
      </c>
      <c r="F18" s="41">
        <f ca="1">+($C$15+$C$16*$F$16)-($C$16/2)-15018.5-$C$5/24</f>
        <v>45527.326264307114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56140.311000000002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-7.4483952357233194E-5</v>
      </c>
      <c r="Q21" s="26">
        <f>+C21-15018.5</f>
        <v>41121.811000000002</v>
      </c>
    </row>
    <row r="22" spans="1:21" ht="12.95" customHeight="1" x14ac:dyDescent="0.2">
      <c r="A22" s="43" t="s">
        <v>46</v>
      </c>
      <c r="B22" s="44" t="s">
        <v>47</v>
      </c>
      <c r="C22" s="43">
        <v>59055.440600000002</v>
      </c>
      <c r="D22" s="43">
        <v>3.5000000000000001E-3</v>
      </c>
      <c r="E22" s="20">
        <f t="shared" ref="E22:E25" si="0">+(C22-C$7)/C$8</f>
        <v>2787.0107173245888</v>
      </c>
      <c r="F22" s="20">
        <f t="shared" ref="F22:F25" si="1">ROUND(2*E22,0)/2</f>
        <v>2787</v>
      </c>
      <c r="G22" s="20">
        <f t="shared" ref="G22:G25" si="2">+C22-(C$7+F22*C$8)</f>
        <v>1.1209999996935949E-2</v>
      </c>
      <c r="K22" s="20">
        <f t="shared" ref="K22:K25" si="3">+G22</f>
        <v>1.1209999996935949E-2</v>
      </c>
      <c r="O22" s="20">
        <f t="shared" ref="O22:O25" ca="1" si="4">+C$11+C$12*$F22</f>
        <v>1.1076465990786341E-2</v>
      </c>
      <c r="Q22" s="26">
        <f t="shared" ref="Q22:Q25" si="5">+C22-15018.5</f>
        <v>44036.940600000002</v>
      </c>
    </row>
    <row r="23" spans="1:21" ht="12.95" customHeight="1" x14ac:dyDescent="0.2">
      <c r="A23" s="43" t="s">
        <v>46</v>
      </c>
      <c r="B23" s="44" t="s">
        <v>47</v>
      </c>
      <c r="C23" s="43">
        <v>59077.405700000003</v>
      </c>
      <c r="D23" s="43">
        <v>3.5000000000000001E-3</v>
      </c>
      <c r="E23" s="20">
        <f t="shared" si="0"/>
        <v>2808.0104591909912</v>
      </c>
      <c r="F23" s="20">
        <f t="shared" si="1"/>
        <v>2808</v>
      </c>
      <c r="G23" s="20">
        <f t="shared" si="2"/>
        <v>1.0940000000118744E-2</v>
      </c>
      <c r="K23" s="20">
        <f t="shared" si="3"/>
        <v>1.0940000000118744E-2</v>
      </c>
      <c r="O23" s="20">
        <f t="shared" ca="1" si="4"/>
        <v>1.1160488218560298E-2</v>
      </c>
      <c r="Q23" s="26">
        <f t="shared" si="5"/>
        <v>44058.905700000003</v>
      </c>
    </row>
    <row r="24" spans="1:21" ht="12.95" customHeight="1" x14ac:dyDescent="0.2">
      <c r="A24" s="43" t="s">
        <v>46</v>
      </c>
      <c r="B24" s="44" t="s">
        <v>47</v>
      </c>
      <c r="C24" s="43">
        <v>59508.346899999997</v>
      </c>
      <c r="D24" s="43">
        <v>3.5000000000000001E-3</v>
      </c>
      <c r="E24" s="20">
        <f t="shared" si="0"/>
        <v>3220.0119506295546</v>
      </c>
      <c r="F24" s="20">
        <f t="shared" si="1"/>
        <v>3220</v>
      </c>
      <c r="G24" s="20">
        <f t="shared" si="2"/>
        <v>1.2499999997089617E-2</v>
      </c>
      <c r="K24" s="20">
        <f t="shared" si="3"/>
        <v>1.2499999997089617E-2</v>
      </c>
      <c r="O24" s="20">
        <f t="shared" ca="1" si="4"/>
        <v>1.2808924306316003E-2</v>
      </c>
      <c r="Q24" s="26">
        <f t="shared" si="5"/>
        <v>44489.846899999997</v>
      </c>
    </row>
    <row r="25" spans="1:21" ht="12.95" customHeight="1" x14ac:dyDescent="0.2">
      <c r="A25" s="43" t="s">
        <v>46</v>
      </c>
      <c r="B25" s="44" t="s">
        <v>47</v>
      </c>
      <c r="C25" s="43">
        <v>60181.431799999998</v>
      </c>
      <c r="D25" s="43">
        <v>3.5000000000000001E-3</v>
      </c>
      <c r="E25" s="20">
        <f t="shared" si="0"/>
        <v>3863.5150147709751</v>
      </c>
      <c r="F25" s="20">
        <f t="shared" si="1"/>
        <v>3863.5</v>
      </c>
      <c r="G25" s="20">
        <f t="shared" si="2"/>
        <v>1.570499999797903E-2</v>
      </c>
      <c r="K25" s="20">
        <f t="shared" si="3"/>
        <v>1.570499999797903E-2</v>
      </c>
      <c r="O25" s="20">
        <f t="shared" ca="1" si="4"/>
        <v>1.5383605428817938E-2</v>
      </c>
      <c r="Q25" s="26">
        <f t="shared" si="5"/>
        <v>45162.931799999998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2024-08-22T06:06:17Z</dcterms:modified>
</cp:coreProperties>
</file>