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10433FC-C1E2-43C2-A3F4-C8AF40B1C7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53" i="1" l="1"/>
  <c r="F53" i="1" s="1"/>
  <c r="G53" i="1" s="1"/>
  <c r="K53" i="1" s="1"/>
  <c r="Q53" i="1"/>
  <c r="E54" i="1"/>
  <c r="F54" i="1" s="1"/>
  <c r="G54" i="1" s="1"/>
  <c r="K54" i="1" s="1"/>
  <c r="Q54" i="1"/>
  <c r="E55" i="1"/>
  <c r="F55" i="1" s="1"/>
  <c r="G55" i="1" s="1"/>
  <c r="K55" i="1" s="1"/>
  <c r="Q55" i="1"/>
  <c r="F14" i="1"/>
  <c r="E21" i="1"/>
  <c r="F21" i="1" s="1"/>
  <c r="G21" i="1" s="1"/>
  <c r="K21" i="1" s="1"/>
  <c r="Q21" i="1"/>
  <c r="E22" i="1"/>
  <c r="F22" i="1" s="1"/>
  <c r="G22" i="1" s="1"/>
  <c r="K22" i="1" s="1"/>
  <c r="Q22" i="1"/>
  <c r="E23" i="1"/>
  <c r="F23" i="1"/>
  <c r="G23" i="1" s="1"/>
  <c r="K23" i="1" s="1"/>
  <c r="Q23" i="1"/>
  <c r="E24" i="1"/>
  <c r="F24" i="1" s="1"/>
  <c r="G24" i="1" s="1"/>
  <c r="K24" i="1" s="1"/>
  <c r="Q24" i="1"/>
  <c r="E25" i="1"/>
  <c r="F25" i="1" s="1"/>
  <c r="G25" i="1" s="1"/>
  <c r="K25" i="1" s="1"/>
  <c r="Q25" i="1"/>
  <c r="E27" i="1"/>
  <c r="F27" i="1" s="1"/>
  <c r="G27" i="1" s="1"/>
  <c r="K27" i="1" s="1"/>
  <c r="Q27" i="1"/>
  <c r="E31" i="1"/>
  <c r="F31" i="1" s="1"/>
  <c r="G31" i="1" s="1"/>
  <c r="K31" i="1" s="1"/>
  <c r="Q31" i="1"/>
  <c r="E28" i="1"/>
  <c r="F28" i="1" s="1"/>
  <c r="G28" i="1" s="1"/>
  <c r="K28" i="1" s="1"/>
  <c r="Q28" i="1"/>
  <c r="E29" i="1"/>
  <c r="F29" i="1" s="1"/>
  <c r="G29" i="1" s="1"/>
  <c r="K29" i="1" s="1"/>
  <c r="Q29" i="1"/>
  <c r="E30" i="1"/>
  <c r="F30" i="1" s="1"/>
  <c r="G30" i="1" s="1"/>
  <c r="K30" i="1" s="1"/>
  <c r="Q30" i="1"/>
  <c r="E32" i="1"/>
  <c r="F32" i="1" s="1"/>
  <c r="G32" i="1" s="1"/>
  <c r="K32" i="1" s="1"/>
  <c r="Q32" i="1"/>
  <c r="E33" i="1"/>
  <c r="F33" i="1" s="1"/>
  <c r="G33" i="1" s="1"/>
  <c r="K33" i="1" s="1"/>
  <c r="Q33" i="1"/>
  <c r="E34" i="1"/>
  <c r="F34" i="1" s="1"/>
  <c r="G34" i="1" s="1"/>
  <c r="K34" i="1" s="1"/>
  <c r="Q34" i="1"/>
  <c r="E35" i="1"/>
  <c r="F35" i="1"/>
  <c r="G35" i="1" s="1"/>
  <c r="K35" i="1" s="1"/>
  <c r="Q35" i="1"/>
  <c r="E36" i="1"/>
  <c r="F36" i="1" s="1"/>
  <c r="G36" i="1" s="1"/>
  <c r="K36" i="1" s="1"/>
  <c r="Q36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 s="1"/>
  <c r="G40" i="1" s="1"/>
  <c r="K40" i="1" s="1"/>
  <c r="Q40" i="1"/>
  <c r="E41" i="1"/>
  <c r="F41" i="1"/>
  <c r="G41" i="1" s="1"/>
  <c r="K41" i="1" s="1"/>
  <c r="Q41" i="1"/>
  <c r="E42" i="1"/>
  <c r="F42" i="1" s="1"/>
  <c r="G42" i="1" s="1"/>
  <c r="K42" i="1" s="1"/>
  <c r="Q42" i="1"/>
  <c r="E43" i="1"/>
  <c r="F43" i="1" s="1"/>
  <c r="G43" i="1" s="1"/>
  <c r="K43" i="1" s="1"/>
  <c r="Q43" i="1"/>
  <c r="E44" i="1"/>
  <c r="F44" i="1" s="1"/>
  <c r="G44" i="1" s="1"/>
  <c r="K44" i="1" s="1"/>
  <c r="Q44" i="1"/>
  <c r="E45" i="1"/>
  <c r="F45" i="1" s="1"/>
  <c r="G45" i="1" s="1"/>
  <c r="K45" i="1" s="1"/>
  <c r="Q45" i="1"/>
  <c r="E46" i="1"/>
  <c r="F46" i="1" s="1"/>
  <c r="G46" i="1" s="1"/>
  <c r="K46" i="1" s="1"/>
  <c r="Q46" i="1"/>
  <c r="E47" i="1"/>
  <c r="F47" i="1" s="1"/>
  <c r="G47" i="1" s="1"/>
  <c r="K47" i="1" s="1"/>
  <c r="Q47" i="1"/>
  <c r="E48" i="1"/>
  <c r="F48" i="1" s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G11" i="1"/>
  <c r="F11" i="1"/>
  <c r="C26" i="1"/>
  <c r="F15" i="1" l="1"/>
  <c r="E26" i="1"/>
  <c r="F26" i="1" s="1"/>
  <c r="G26" i="1" s="1"/>
  <c r="C17" i="1"/>
  <c r="Q26" i="1"/>
  <c r="C12" i="1"/>
  <c r="C11" i="1"/>
  <c r="O54" i="1" l="1"/>
  <c r="O53" i="1"/>
  <c r="O55" i="1"/>
  <c r="O23" i="1"/>
  <c r="O27" i="1"/>
  <c r="O22" i="1"/>
  <c r="O31" i="1"/>
  <c r="O24" i="1"/>
  <c r="O21" i="1"/>
  <c r="O25" i="1"/>
  <c r="O28" i="1"/>
  <c r="O32" i="1"/>
  <c r="O36" i="1"/>
  <c r="O40" i="1"/>
  <c r="O44" i="1"/>
  <c r="O48" i="1"/>
  <c r="O52" i="1"/>
  <c r="O46" i="1"/>
  <c r="O34" i="1"/>
  <c r="O50" i="1"/>
  <c r="O30" i="1"/>
  <c r="O35" i="1"/>
  <c r="O39" i="1"/>
  <c r="O43" i="1"/>
  <c r="O47" i="1"/>
  <c r="O51" i="1"/>
  <c r="O38" i="1"/>
  <c r="O42" i="1"/>
  <c r="O29" i="1"/>
  <c r="O33" i="1"/>
  <c r="O37" i="1"/>
  <c r="O41" i="1"/>
  <c r="O45" i="1"/>
  <c r="O49" i="1"/>
  <c r="C16" i="1"/>
  <c r="D18" i="1" s="1"/>
  <c r="C15" i="1"/>
  <c r="O26" i="1"/>
  <c r="I26" i="1"/>
  <c r="F16" i="1" l="1"/>
  <c r="F18" i="1" s="1"/>
  <c r="C18" i="1"/>
  <c r="F17" i="1" l="1"/>
</calcChain>
</file>

<file path=xl/sharedStrings.xml><?xml version="1.0" encoding="utf-8"?>
<sst xmlns="http://schemas.openxmlformats.org/spreadsheetml/2006/main" count="116" uniqueCount="59">
  <si>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</si>
  <si>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</si>
  <si>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</si>
  <si>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</si>
  <si>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</si>
  <si>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</si>
  <si>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</si>
  <si>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</si>
  <si>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</si>
  <si>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</si>
  <si>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</si>
  <si>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</si>
  <si>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</si>
  <si>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</si>
  <si>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</si>
  <si>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</si>
  <si>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</si>
  <si>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</si>
  <si>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</si>
  <si>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</si>
  <si>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</si>
  <si>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</si>
  <si>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</si>
  <si>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</si>
  <si>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</si>
  <si>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</si>
  <si>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</si>
  <si>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</si>
  <si>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</si>
  <si>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</si>
  <si>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</si>
  <si>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</si>
  <si>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</si>
  <si>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</si>
  <si>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</si>
  <si>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</si>
  <si>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</si>
  <si>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</si>
  <si>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</si>
  <si>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</si>
  <si>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</si>
  <si>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</si>
  <si>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</si>
  <si>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</si>
  <si>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V3073 Cyg</t>
  </si>
  <si>
    <t>EW</t>
  </si>
  <si>
    <t>VSX</t>
  </si>
  <si>
    <t>JBAV, 76</t>
  </si>
  <si>
    <t>I</t>
  </si>
  <si>
    <t>IBVS 6084</t>
  </si>
  <si>
    <t>IBVS 6118</t>
  </si>
  <si>
    <t>IBVS 6149</t>
  </si>
  <si>
    <t>IBVS 6244</t>
  </si>
  <si>
    <t>IBVS 6157</t>
  </si>
  <si>
    <t>BAV 91 Feb 2024</t>
  </si>
  <si>
    <t xml:space="preserve">Mag </t>
  </si>
  <si>
    <t>Next ToM-P</t>
  </si>
  <si>
    <t>Next ToM-S</t>
  </si>
  <si>
    <t>11.35-11.81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</si>
</sst>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  <xf numFmtId="0" fontId="20" fillId="0" borderId="0"/>
  </cellStyleXfs>
  <cellXfs count="7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0" fillId="0" borderId="0" xfId="0" applyNumberFormat="1" applyAlignment="1">
      <alignment horizontal="left"/>
    </xf>
    <xf numFmtId="166" fontId="19" fillId="0" borderId="0" xfId="0" applyNumberFormat="1" applyFont="1" applyAlignment="1" applyProtection="1">
      <alignment horizontal="left" vertical="center" wrapText="1"/>
      <protection locked="0"/>
    </xf>
    <xf numFmtId="0" fontId="21" fillId="0" borderId="0" xfId="9" applyFont="1" applyAlignment="1">
      <alignment horizontal="left" vertical="center"/>
    </xf>
    <xf numFmtId="0" fontId="21" fillId="0" borderId="0" xfId="9" applyFont="1" applyAlignment="1">
      <alignment horizontal="center" vertical="center"/>
    </xf>
    <xf numFmtId="0" fontId="21" fillId="0" borderId="0" xfId="9" applyFont="1" applyAlignment="1">
      <alignment horizontal="left"/>
    </xf>
    <xf numFmtId="0" fontId="21" fillId="0" borderId="0" xfId="9" applyFont="1" applyAlignment="1">
      <alignment horizontal="left" vertical="center" wrapText="1"/>
    </xf>
    <xf numFmtId="0" fontId="21" fillId="0" borderId="0" xfId="9" applyFont="1" applyAlignment="1">
      <alignment horizontal="center" vertical="center" wrapText="1"/>
    </xf>
    <xf numFmtId="0" fontId="22" fillId="0" borderId="0" xfId="9" applyFont="1" applyAlignment="1">
      <alignment horizontal="left" vertical="center" wrapText="1"/>
    </xf>
    <xf numFmtId="0" fontId="22" fillId="0" borderId="0" xfId="9" applyFont="1" applyAlignment="1">
      <alignment horizontal="center" vertical="center" wrapText="1"/>
    </xf>
    <xf numFmtId="0" fontId="22" fillId="0" borderId="0" xfId="9" applyFont="1" applyAlignment="1">
      <alignment horizontal="left" wrapText="1"/>
    </xf>
    <xf numFmtId="0" fontId="22" fillId="0" borderId="0" xfId="9" applyFont="1" applyAlignment="1">
      <alignment horizontal="left" vertical="center"/>
    </xf>
    <xf numFmtId="0" fontId="22" fillId="0" borderId="0" xfId="9" applyFont="1" applyAlignment="1">
      <alignment horizontal="center" vertical="center"/>
    </xf>
    <xf numFmtId="0" fontId="22" fillId="0" borderId="0" xfId="9" applyFont="1" applyAlignment="1">
      <alignment horizontal="left"/>
    </xf>
    <xf numFmtId="0" fontId="0" fillId="0" borderId="0" xfId="0" applyAlignment="1">
      <alignment horizontal="right"/>
    </xf>
    <xf numFmtId="167" fontId="0" fillId="0" borderId="3" xfId="0" applyNumberFormat="1" applyBorder="1" applyAlignment="1">
      <alignment horizontal="center"/>
    </xf>
    <xf numFmtId="167" fontId="21" fillId="0" borderId="0" xfId="9" applyNumberFormat="1" applyFont="1" applyAlignment="1">
      <alignment horizontal="left"/>
    </xf>
    <xf numFmtId="167" fontId="21" fillId="0" borderId="0" xfId="9" applyNumberFormat="1" applyFont="1" applyAlignment="1">
      <alignment horizontal="left" wrapText="1"/>
    </xf>
    <xf numFmtId="167" fontId="0" fillId="0" borderId="0" xfId="0" applyNumberFormat="1" applyAlignment="1">
      <alignment horizontal="left"/>
    </xf>
    <xf numFmtId="167" fontId="22" fillId="0" borderId="0" xfId="9" applyNumberFormat="1" applyFont="1" applyAlignment="1">
      <alignment horizontal="left" wrapText="1"/>
    </xf>
    <xf numFmtId="167" fontId="22" fillId="0" borderId="0" xfId="9" applyNumberFormat="1" applyFont="1" applyAlignment="1">
      <alignment horizontal="left"/>
    </xf>
    <xf numFmtId="167" fontId="19" fillId="0" borderId="0" xfId="8" applyNumberFormat="1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3" fillId="0" borderId="8" xfId="0" applyFont="1" applyBorder="1" applyAlignment="1">
      <alignment horizontal="right" vertical="center"/>
    </xf>
    <xf numFmtId="0" fontId="23" fillId="0" borderId="11" xfId="0" applyFont="1" applyBorder="1" applyAlignment="1">
      <alignment horizontal="right" vertical="center"/>
    </xf>
    <xf numFmtId="0" fontId="6" fillId="5" borderId="6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24" fillId="0" borderId="9" xfId="0" applyFont="1" applyBorder="1" applyAlignment="1">
      <alignment horizontal="right" vertical="center"/>
    </xf>
    <xf numFmtId="0" fontId="25" fillId="0" borderId="9" xfId="0" applyFont="1" applyBorder="1" applyAlignment="1">
      <alignment horizontal="right" vertical="center"/>
    </xf>
    <xf numFmtId="22" fontId="25" fillId="0" borderId="10" xfId="0" applyNumberFormat="1" applyFont="1" applyBorder="1" applyAlignment="1">
      <alignment horizontal="right" vertical="center"/>
    </xf>
    <xf numFmtId="22" fontId="25" fillId="0" borderId="9" xfId="0" applyNumberFormat="1" applyFont="1" applyBorder="1" applyAlignment="1">
      <alignment horizontal="right" vertical="center"/>
    </xf>
  </cellXfs>
  <cellStyles count="10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9" xr:uid="{5714CE09-CCBB-4318-949C-B4E0E264920B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V3073 Cyg - O-C Diagr.</a:t>
            </a:r>
          </a:p>
        </c:rich>
      </c:tx>
      <c:layout>
        <c:manualLayout>
          <c:xMode val="edge"/>
          <c:yMode val="edge"/>
          <c:x val="0.39047619047619048"/>
          <c:y val="3.59280761546597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Active!$D$21:$D$237</c:f>
                <c:numCache>
                  <c:formatCode>General</c:formatCode>
                  <c:ptCount val="21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7.1774999960325658E-3</c:v>
                </c:pt>
                <c:pt idx="1">
                  <c:v>7.1774999960325658E-3</c:v>
                </c:pt>
                <c:pt idx="2">
                  <c:v>6.1924999972688965E-3</c:v>
                </c:pt>
                <c:pt idx="3">
                  <c:v>-1.3999999646330252E-4</c:v>
                </c:pt>
                <c:pt idx="4">
                  <c:v>2.9925000053481199E-3</c:v>
                </c:pt>
                <c:pt idx="6">
                  <c:v>2.6049999942188151E-3</c:v>
                </c:pt>
                <c:pt idx="7">
                  <c:v>-1.3435000008030329E-2</c:v>
                </c:pt>
                <c:pt idx="8">
                  <c:v>3.8224999952944927E-3</c:v>
                </c:pt>
                <c:pt idx="9">
                  <c:v>-1.6699999978300184E-3</c:v>
                </c:pt>
                <c:pt idx="10">
                  <c:v>7.1224999992409721E-3</c:v>
                </c:pt>
                <c:pt idx="11">
                  <c:v>-2.3700000019744039E-3</c:v>
                </c:pt>
                <c:pt idx="12">
                  <c:v>-9.7000000096159056E-4</c:v>
                </c:pt>
                <c:pt idx="13">
                  <c:v>-4.3999999616062269E-4</c:v>
                </c:pt>
                <c:pt idx="14">
                  <c:v>-4.6249999941210262E-3</c:v>
                </c:pt>
                <c:pt idx="15">
                  <c:v>-2.9849999991711229E-3</c:v>
                </c:pt>
                <c:pt idx="16">
                  <c:v>-1.8500000005587935E-3</c:v>
                </c:pt>
                <c:pt idx="17">
                  <c:v>9.5750000036787242E-4</c:v>
                </c:pt>
                <c:pt idx="18">
                  <c:v>1.5474999963771552E-3</c:v>
                </c:pt>
                <c:pt idx="19">
                  <c:v>-1.5274999968823977E-3</c:v>
                </c:pt>
                <c:pt idx="20">
                  <c:v>-6.1449999993783422E-3</c:v>
                </c:pt>
                <c:pt idx="21">
                  <c:v>5.5174999943119474E-3</c:v>
                </c:pt>
                <c:pt idx="22">
                  <c:v>-1.5000000057625584E-3</c:v>
                </c:pt>
                <c:pt idx="23">
                  <c:v>-2.9700000013690442E-3</c:v>
                </c:pt>
                <c:pt idx="24">
                  <c:v>3.9475000012316741E-3</c:v>
                </c:pt>
                <c:pt idx="25">
                  <c:v>-1.9450000036158599E-3</c:v>
                </c:pt>
                <c:pt idx="26">
                  <c:v>-6.4150000034715049E-3</c:v>
                </c:pt>
                <c:pt idx="27">
                  <c:v>-3.095000000030268E-3</c:v>
                </c:pt>
                <c:pt idx="28">
                  <c:v>-2.5000000023283064E-3</c:v>
                </c:pt>
                <c:pt idx="29">
                  <c:v>-2.8850000016973354E-3</c:v>
                </c:pt>
                <c:pt idx="30">
                  <c:v>7.6750000152969733E-4</c:v>
                </c:pt>
                <c:pt idx="31">
                  <c:v>-3.550000001268927E-3</c:v>
                </c:pt>
                <c:pt idx="32">
                  <c:v>-3.5949999946751632E-3</c:v>
                </c:pt>
                <c:pt idx="33">
                  <c:v>-3.5949999946751632E-3</c:v>
                </c:pt>
                <c:pt idx="34">
                  <c:v>-3.4650000015972182E-3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0">
                    <c:v>6.9999999999999999E-4</c:v>
                  </c:pt>
                  <c:pt idx="1">
                    <c:v>6.9999999999999999E-4</c:v>
                  </c:pt>
                  <c:pt idx="2">
                    <c:v>5.0000000000000001E-4</c:v>
                  </c:pt>
                  <c:pt idx="3">
                    <c:v>8.9999999999999998E-4</c:v>
                  </c:pt>
                  <c:pt idx="4">
                    <c:v>6.6E-3</c:v>
                  </c:pt>
                  <c:pt idx="5">
                    <c:v>0</c:v>
                  </c:pt>
                  <c:pt idx="6">
                    <c:v>9.9000000000000008E-3</c:v>
                  </c:pt>
                  <c:pt idx="7">
                    <c:v>3.0000000000000001E-3</c:v>
                  </c:pt>
                  <c:pt idx="8">
                    <c:v>3.5000000000000001E-3</c:v>
                  </c:pt>
                  <c:pt idx="9">
                    <c:v>3.5000000000000001E-3</c:v>
                  </c:pt>
                  <c:pt idx="10">
                    <c:v>1.4E-3</c:v>
                  </c:pt>
                  <c:pt idx="11">
                    <c:v>3.5000000000000001E-3</c:v>
                  </c:pt>
                  <c:pt idx="12">
                    <c:v>3.5000000000000001E-3</c:v>
                  </c:pt>
                  <c:pt idx="13">
                    <c:v>3.5000000000000001E-3</c:v>
                  </c:pt>
                  <c:pt idx="14">
                    <c:v>3.5000000000000001E-3</c:v>
                  </c:pt>
                  <c:pt idx="15">
                    <c:v>3.5000000000000001E-3</c:v>
                  </c:pt>
                  <c:pt idx="16">
                    <c:v>3.5000000000000001E-3</c:v>
                  </c:pt>
                  <c:pt idx="17">
                    <c:v>3.5000000000000001E-3</c:v>
                  </c:pt>
                  <c:pt idx="18">
                    <c:v>3.5000000000000001E-3</c:v>
                  </c:pt>
                  <c:pt idx="19">
                    <c:v>3.5000000000000001E-3</c:v>
                  </c:pt>
                  <c:pt idx="20">
                    <c:v>3.5000000000000001E-3</c:v>
                  </c:pt>
                  <c:pt idx="21">
                    <c:v>3.5000000000000001E-3</c:v>
                  </c:pt>
                  <c:pt idx="22">
                    <c:v>3.5000000000000001E-3</c:v>
                  </c:pt>
                  <c:pt idx="23">
                    <c:v>3.5000000000000001E-3</c:v>
                  </c:pt>
                  <c:pt idx="24">
                    <c:v>3.5000000000000001E-3</c:v>
                  </c:pt>
                  <c:pt idx="25">
                    <c:v>3.5000000000000001E-3</c:v>
                  </c:pt>
                  <c:pt idx="26">
                    <c:v>3.5000000000000001E-3</c:v>
                  </c:pt>
                  <c:pt idx="27">
                    <c:v>3.5000000000000001E-3</c:v>
                  </c:pt>
                  <c:pt idx="28">
                    <c:v>3.5000000000000001E-3</c:v>
                  </c:pt>
                  <c:pt idx="29">
                    <c:v>3.5000000000000001E-3</c:v>
                  </c:pt>
                  <c:pt idx="30">
                    <c:v>3.5000000000000001E-3</c:v>
                  </c:pt>
                  <c:pt idx="31">
                    <c:v>3.5000000000000001E-3</c:v>
                  </c:pt>
                  <c:pt idx="32">
                    <c:v>3.5000000000000001E-3</c:v>
                  </c:pt>
                  <c:pt idx="33">
                    <c:v>3.5000000000000001E-3</c:v>
                  </c:pt>
                  <c:pt idx="3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3.7278693712770369E-3</c:v>
                </c:pt>
                <c:pt idx="1">
                  <c:v>3.7278693712770369E-3</c:v>
                </c:pt>
                <c:pt idx="2">
                  <c:v>3.7254802623330214E-3</c:v>
                </c:pt>
                <c:pt idx="3">
                  <c:v>3.6828744861647483E-3</c:v>
                </c:pt>
                <c:pt idx="4">
                  <c:v>1.9256848578414797E-3</c:v>
                </c:pt>
                <c:pt idx="5">
                  <c:v>1.924490303369472E-3</c:v>
                </c:pt>
                <c:pt idx="6">
                  <c:v>1.0476873209158493E-3</c:v>
                </c:pt>
                <c:pt idx="7">
                  <c:v>9.7442131329937933E-4</c:v>
                </c:pt>
                <c:pt idx="8">
                  <c:v>-2.7707358854064642E-4</c:v>
                </c:pt>
                <c:pt idx="9">
                  <c:v>-2.9419553597275633E-4</c:v>
                </c:pt>
                <c:pt idx="10">
                  <c:v>-3.0892837446085076E-4</c:v>
                </c:pt>
                <c:pt idx="11">
                  <c:v>-3.2605032189296024E-4</c:v>
                </c:pt>
                <c:pt idx="12">
                  <c:v>-3.2605032189296024E-4</c:v>
                </c:pt>
                <c:pt idx="13">
                  <c:v>-3.308285397809912E-4</c:v>
                </c:pt>
                <c:pt idx="14">
                  <c:v>-7.1547507976745753E-4</c:v>
                </c:pt>
                <c:pt idx="15">
                  <c:v>-7.2184603695149866E-4</c:v>
                </c:pt>
                <c:pt idx="16">
                  <c:v>-1.173387627370394E-3</c:v>
                </c:pt>
                <c:pt idx="17">
                  <c:v>-1.190509574802504E-3</c:v>
                </c:pt>
                <c:pt idx="18">
                  <c:v>-1.2526264073469025E-3</c:v>
                </c:pt>
                <c:pt idx="19">
                  <c:v>-1.6070109007091751E-3</c:v>
                </c:pt>
                <c:pt idx="20">
                  <c:v>-1.6360783928613615E-3</c:v>
                </c:pt>
                <c:pt idx="21">
                  <c:v>-1.6619604064215276E-3</c:v>
                </c:pt>
                <c:pt idx="22">
                  <c:v>-1.6910278985737136E-3</c:v>
                </c:pt>
                <c:pt idx="23">
                  <c:v>-1.7276609023819489E-3</c:v>
                </c:pt>
                <c:pt idx="24">
                  <c:v>-2.0330686623919077E-3</c:v>
                </c:pt>
                <c:pt idx="25">
                  <c:v>-2.0501906098240172E-3</c:v>
                </c:pt>
                <c:pt idx="26">
                  <c:v>-2.0868236136322516E-3</c:v>
                </c:pt>
                <c:pt idx="27">
                  <c:v>-2.1696460570247832E-3</c:v>
                </c:pt>
                <c:pt idx="28">
                  <c:v>-2.4714701536187184E-3</c:v>
                </c:pt>
                <c:pt idx="29">
                  <c:v>-2.5216414414430408E-3</c:v>
                </c:pt>
                <c:pt idx="30">
                  <c:v>-2.5300033227470941E-3</c:v>
                </c:pt>
                <c:pt idx="31">
                  <c:v>-2.606852993779587E-3</c:v>
                </c:pt>
                <c:pt idx="32">
                  <c:v>-2.9500883120697876E-3</c:v>
                </c:pt>
                <c:pt idx="33">
                  <c:v>-2.9500883120697876E-3</c:v>
                </c:pt>
                <c:pt idx="34">
                  <c:v>-2.9707939229179211E-3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-2264.5</c:v>
                </c:pt>
                <c:pt idx="1">
                  <c:v>-2264.5</c:v>
                </c:pt>
                <c:pt idx="2">
                  <c:v>-2261.5</c:v>
                </c:pt>
                <c:pt idx="3">
                  <c:v>-2208</c:v>
                </c:pt>
                <c:pt idx="4">
                  <c:v>-1.5</c:v>
                </c:pt>
                <c:pt idx="5">
                  <c:v>0</c:v>
                </c:pt>
                <c:pt idx="6">
                  <c:v>1101</c:v>
                </c:pt>
                <c:pt idx="7">
                  <c:v>1193</c:v>
                </c:pt>
                <c:pt idx="8">
                  <c:v>2764.5</c:v>
                </c:pt>
                <c:pt idx="9">
                  <c:v>2786</c:v>
                </c:pt>
                <c:pt idx="10">
                  <c:v>2804.5</c:v>
                </c:pt>
                <c:pt idx="11">
                  <c:v>2826</c:v>
                </c:pt>
                <c:pt idx="12">
                  <c:v>2826</c:v>
                </c:pt>
                <c:pt idx="13">
                  <c:v>2832</c:v>
                </c:pt>
                <c:pt idx="14">
                  <c:v>3315</c:v>
                </c:pt>
                <c:pt idx="15">
                  <c:v>3323</c:v>
                </c:pt>
                <c:pt idx="16">
                  <c:v>3890</c:v>
                </c:pt>
                <c:pt idx="17">
                  <c:v>3911.5</c:v>
                </c:pt>
                <c:pt idx="18">
                  <c:v>3989.5</c:v>
                </c:pt>
                <c:pt idx="19">
                  <c:v>4434.5</c:v>
                </c:pt>
                <c:pt idx="20">
                  <c:v>4471</c:v>
                </c:pt>
                <c:pt idx="21">
                  <c:v>4503.5</c:v>
                </c:pt>
                <c:pt idx="22">
                  <c:v>4540</c:v>
                </c:pt>
                <c:pt idx="23">
                  <c:v>4586</c:v>
                </c:pt>
                <c:pt idx="24">
                  <c:v>4969.5</c:v>
                </c:pt>
                <c:pt idx="25">
                  <c:v>4991</c:v>
                </c:pt>
                <c:pt idx="26">
                  <c:v>5037</c:v>
                </c:pt>
                <c:pt idx="27">
                  <c:v>5141</c:v>
                </c:pt>
                <c:pt idx="28">
                  <c:v>5520</c:v>
                </c:pt>
                <c:pt idx="29">
                  <c:v>5583</c:v>
                </c:pt>
                <c:pt idx="30">
                  <c:v>5593.5</c:v>
                </c:pt>
                <c:pt idx="31">
                  <c:v>5690</c:v>
                </c:pt>
                <c:pt idx="32">
                  <c:v>6121</c:v>
                </c:pt>
                <c:pt idx="33">
                  <c:v>6121</c:v>
                </c:pt>
                <c:pt idx="34">
                  <c:v>6147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190500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8"/>
  <sheetViews>
    <sheetView tabSelected="1" workbookViewId="0">
      <pane xSplit="14" ySplit="22" topLeftCell="O42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7.7109375" customWidth="1"/>
    <col min="2" max="2" width="4.85546875" customWidth="1"/>
    <col min="3" max="3" width="13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52">
        <v>56159.404900000001</v>
      </c>
      <c r="D7" s="35" t="s">
        <v>46</v>
      </c>
    </row>
    <row r="8" spans="1:15" x14ac:dyDescent="0.2">
      <c r="A8" t="s">
        <v>3</v>
      </c>
      <c r="C8" s="52">
        <v>0.65219499999999997</v>
      </c>
      <c r="D8" s="35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INTERCEPT(INDIRECT($G$11):G990,INDIRECT($F$11):F990)</f>
        <v>1.924490303369472E-3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SLOPE(INDIRECT($G$11):G990,INDIRECT($F$11):F990)</f>
        <v>-7.96369648005107E-7</v>
      </c>
      <c r="D12" s="2"/>
      <c r="E12" s="64" t="s">
        <v>55</v>
      </c>
      <c r="F12" s="65" t="s">
        <v>58</v>
      </c>
    </row>
    <row r="13" spans="1:15" x14ac:dyDescent="0.2">
      <c r="A13" s="7" t="s">
        <v>18</v>
      </c>
      <c r="B13" s="7"/>
      <c r="C13" s="2" t="s">
        <v>13</v>
      </c>
      <c r="E13" s="62" t="s">
        <v>33</v>
      </c>
      <c r="F13" s="66">
        <v>1</v>
      </c>
    </row>
    <row r="14" spans="1:15" x14ac:dyDescent="0.2">
      <c r="A14" s="7"/>
      <c r="B14" s="7"/>
      <c r="C14" s="7"/>
      <c r="E14" s="62" t="s">
        <v>30</v>
      </c>
      <c r="F14" s="67">
        <f ca="1">NOW()+15018.5+$C$5/24</f>
        <v>60544.767237152773</v>
      </c>
    </row>
    <row r="15" spans="1:15" x14ac:dyDescent="0.2">
      <c r="A15" s="8" t="s">
        <v>17</v>
      </c>
      <c r="B15" s="7"/>
      <c r="C15" s="9">
        <f ca="1">(C7+C11)+(C8+C12)*INT(MAX(F21:F3531))</f>
        <v>60168.444594206077</v>
      </c>
      <c r="E15" s="62" t="s">
        <v>34</v>
      </c>
      <c r="F15" s="67">
        <f ca="1">ROUND(2*($F$14-$C$7)/$C$8,0)/2+$F$13</f>
        <v>6725</v>
      </c>
    </row>
    <row r="16" spans="1:15" x14ac:dyDescent="0.2">
      <c r="A16" s="11" t="s">
        <v>4</v>
      </c>
      <c r="B16" s="7"/>
      <c r="C16" s="12">
        <f ca="1">+C8+C12</f>
        <v>0.65219420363035197</v>
      </c>
      <c r="E16" s="62" t="s">
        <v>35</v>
      </c>
      <c r="F16" s="67">
        <f ca="1">ROUND(2*($F$14-$C$15)/$C$16,0)/2+$F$13</f>
        <v>578</v>
      </c>
    </row>
    <row r="17" spans="1:21" ht="13.5" thickBot="1" x14ac:dyDescent="0.25">
      <c r="A17" s="10" t="s">
        <v>27</v>
      </c>
      <c r="B17" s="7"/>
      <c r="C17" s="7">
        <f>COUNT(C21:C2189)</f>
        <v>35</v>
      </c>
      <c r="E17" s="62" t="s">
        <v>56</v>
      </c>
      <c r="F17" s="69">
        <f ca="1">+$C$15+$C$16*$F$16-15018.5-$C$5/24</f>
        <v>45527.308677237757</v>
      </c>
    </row>
    <row r="18" spans="1:21" ht="14.25" thickTop="1" thickBot="1" x14ac:dyDescent="0.25">
      <c r="A18" s="11" t="s">
        <v>5</v>
      </c>
      <c r="B18" s="7"/>
      <c r="C18" s="13">
        <f ca="1">+C15</f>
        <v>60168.444594206077</v>
      </c>
      <c r="D18" s="14">
        <f ca="1">+C16</f>
        <v>0.65219420363035197</v>
      </c>
      <c r="E18" s="63" t="s">
        <v>57</v>
      </c>
      <c r="F18" s="68">
        <f ca="1">+($C$15+$C$16*$F$16)-($C$16/2)-15018.5-$C$5/24</f>
        <v>45526.98258013594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5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ht="12.95" customHeight="1" x14ac:dyDescent="0.2">
      <c r="A21" s="41" t="s">
        <v>49</v>
      </c>
      <c r="B21" s="42"/>
      <c r="C21" s="43">
        <v>54682.516499999998</v>
      </c>
      <c r="D21" s="54">
        <v>6.9999999999999999E-4</v>
      </c>
      <c r="E21">
        <f>+(C21-C$7)/C$8</f>
        <v>-2264.4889948558384</v>
      </c>
      <c r="F21">
        <f>ROUND(2*E21,0)/2</f>
        <v>-2264.5</v>
      </c>
      <c r="G21">
        <f>+C21-(C$7+F21*C$8)</f>
        <v>7.1774999960325658E-3</v>
      </c>
      <c r="K21">
        <f>+G21</f>
        <v>7.1774999960325658E-3</v>
      </c>
      <c r="O21">
        <f ca="1">+C$11+C$12*$F21</f>
        <v>3.7278693712770369E-3</v>
      </c>
      <c r="Q21" s="1">
        <f>+C21-15018.5</f>
        <v>39664.016499999998</v>
      </c>
    </row>
    <row r="22" spans="1:21" ht="12.95" customHeight="1" x14ac:dyDescent="0.2">
      <c r="A22" s="44" t="s">
        <v>50</v>
      </c>
      <c r="B22" s="45"/>
      <c r="C22" s="43">
        <v>54682.516499999998</v>
      </c>
      <c r="D22" s="55">
        <v>6.9999999999999999E-4</v>
      </c>
      <c r="E22">
        <f>+(C22-C$7)/C$8</f>
        <v>-2264.4889948558384</v>
      </c>
      <c r="F22">
        <f>ROUND(2*E22,0)/2</f>
        <v>-2264.5</v>
      </c>
      <c r="G22">
        <f>+C22-(C$7+F22*C$8)</f>
        <v>7.1774999960325658E-3</v>
      </c>
      <c r="K22">
        <f>+G22</f>
        <v>7.1774999960325658E-3</v>
      </c>
      <c r="O22">
        <f ca="1">+C$11+C$12*$F22</f>
        <v>3.7278693712770369E-3</v>
      </c>
      <c r="Q22" s="1">
        <f>+C22-15018.5</f>
        <v>39664.016499999998</v>
      </c>
    </row>
    <row r="23" spans="1:21" ht="12.95" customHeight="1" x14ac:dyDescent="0.2">
      <c r="A23" s="44" t="s">
        <v>50</v>
      </c>
      <c r="B23" s="45"/>
      <c r="C23" s="43">
        <v>54684.472099999999</v>
      </c>
      <c r="D23" s="55">
        <v>5.0000000000000001E-4</v>
      </c>
      <c r="E23">
        <f>+(C23-C$7)/C$8</f>
        <v>-2261.4905051403375</v>
      </c>
      <c r="F23">
        <f>ROUND(2*E23,0)/2</f>
        <v>-2261.5</v>
      </c>
      <c r="G23">
        <f>+C23-(C$7+F23*C$8)</f>
        <v>6.1924999972688965E-3</v>
      </c>
      <c r="K23">
        <f>+G23</f>
        <v>6.1924999972688965E-3</v>
      </c>
      <c r="O23">
        <f ca="1">+C$11+C$12*$F23</f>
        <v>3.7254802623330214E-3</v>
      </c>
      <c r="Q23" s="1">
        <f>+C23-15018.5</f>
        <v>39665.972099999999</v>
      </c>
    </row>
    <row r="24" spans="1:21" ht="12.95" customHeight="1" x14ac:dyDescent="0.2">
      <c r="A24" s="44" t="s">
        <v>50</v>
      </c>
      <c r="B24" s="45"/>
      <c r="C24" s="43">
        <v>54719.358200000002</v>
      </c>
      <c r="D24" s="55">
        <v>8.9999999999999998E-4</v>
      </c>
      <c r="E24">
        <f>+(C24-C$7)/C$8</f>
        <v>-2208.0002146597244</v>
      </c>
      <c r="F24">
        <f>ROUND(2*E24,0)/2</f>
        <v>-2208</v>
      </c>
      <c r="G24">
        <f>+C24-(C$7+F24*C$8)</f>
        <v>-1.3999999646330252E-4</v>
      </c>
      <c r="K24">
        <f>+G24</f>
        <v>-1.3999999646330252E-4</v>
      </c>
      <c r="O24">
        <f ca="1">+C$11+C$12*$F24</f>
        <v>3.6828744861647483E-3</v>
      </c>
      <c r="Q24" s="1">
        <f>+C24-15018.5</f>
        <v>39700.858200000002</v>
      </c>
    </row>
    <row r="25" spans="1:21" ht="12.95" customHeight="1" x14ac:dyDescent="0.2">
      <c r="A25" s="41" t="s">
        <v>49</v>
      </c>
      <c r="B25" s="42"/>
      <c r="C25" s="43">
        <v>56158.429600000003</v>
      </c>
      <c r="D25" s="54">
        <v>6.6E-3</v>
      </c>
      <c r="E25">
        <f>+(C25-C$7)/C$8</f>
        <v>-1.4954116483540079</v>
      </c>
      <c r="F25">
        <f>ROUND(2*E25,0)/2</f>
        <v>-1.5</v>
      </c>
      <c r="G25">
        <f>+C25-(C$7+F25*C$8)</f>
        <v>2.9925000053481199E-3</v>
      </c>
      <c r="K25">
        <f>+G25</f>
        <v>2.9925000053481199E-3</v>
      </c>
      <c r="O25">
        <f ca="1">+C$11+C$12*$F25</f>
        <v>1.9256848578414797E-3</v>
      </c>
      <c r="Q25" s="1">
        <f>+C25-15018.5</f>
        <v>41139.929600000003</v>
      </c>
    </row>
    <row r="26" spans="1:21" ht="12.95" customHeight="1" x14ac:dyDescent="0.2">
      <c r="A26" t="s">
        <v>46</v>
      </c>
      <c r="B26" s="2"/>
      <c r="C26" s="39">
        <f>C$7</f>
        <v>56159.404900000001</v>
      </c>
      <c r="D26" s="56" t="s">
        <v>13</v>
      </c>
      <c r="E26">
        <f>+(C26-C$7)/C$8</f>
        <v>0</v>
      </c>
      <c r="F26">
        <f>ROUND(2*E26,0)/2</f>
        <v>0</v>
      </c>
      <c r="G26">
        <f>+C26-(C$7+F26*C$8)</f>
        <v>0</v>
      </c>
      <c r="I26">
        <f>+G26</f>
        <v>0</v>
      </c>
      <c r="O26">
        <f ca="1">+C$11+C$12*$F26</f>
        <v>1.924490303369472E-3</v>
      </c>
      <c r="Q26" s="1">
        <f>+C26-15018.5</f>
        <v>41140.904900000001</v>
      </c>
    </row>
    <row r="27" spans="1:21" ht="12.95" customHeight="1" x14ac:dyDescent="0.2">
      <c r="A27" s="46" t="s">
        <v>51</v>
      </c>
      <c r="B27" s="47"/>
      <c r="C27" s="48">
        <v>56877.474199999997</v>
      </c>
      <c r="D27" s="57">
        <v>9.9000000000000008E-3</v>
      </c>
      <c r="E27">
        <f>+(C27-C$7)/C$8</f>
        <v>1101.0039942041806</v>
      </c>
      <c r="F27">
        <f>ROUND(2*E27,0)/2</f>
        <v>1101</v>
      </c>
      <c r="G27">
        <f>+C27-(C$7+F27*C$8)</f>
        <v>2.6049999942188151E-3</v>
      </c>
      <c r="K27">
        <f>+G27</f>
        <v>2.6049999942188151E-3</v>
      </c>
      <c r="O27">
        <f ca="1">+C$11+C$12*$F27</f>
        <v>1.0476873209158493E-3</v>
      </c>
      <c r="Q27" s="1">
        <f>+C27-15018.5</f>
        <v>41858.974199999997</v>
      </c>
    </row>
    <row r="28" spans="1:21" ht="12.95" customHeight="1" x14ac:dyDescent="0.2">
      <c r="A28" s="49" t="s">
        <v>53</v>
      </c>
      <c r="B28" s="50"/>
      <c r="C28" s="51">
        <v>56937.460099999997</v>
      </c>
      <c r="D28" s="58">
        <v>3.0000000000000001E-3</v>
      </c>
      <c r="E28">
        <f>+(C28-C$7)/C$8</f>
        <v>1192.9794003327154</v>
      </c>
      <c r="F28">
        <f>ROUND(2*E28,0)/2</f>
        <v>1193</v>
      </c>
      <c r="G28">
        <f>+C28-(C$7+F28*C$8)</f>
        <v>-1.3435000008030329E-2</v>
      </c>
      <c r="K28">
        <f>+G28</f>
        <v>-1.3435000008030329E-2</v>
      </c>
      <c r="O28">
        <f ca="1">+C$11+C$12*$F28</f>
        <v>9.7442131329937933E-4</v>
      </c>
      <c r="Q28" s="1">
        <f>+C28-15018.5</f>
        <v>41918.960099999997</v>
      </c>
    </row>
    <row r="29" spans="1:21" ht="12.95" customHeight="1" x14ac:dyDescent="0.2">
      <c r="A29" s="37" t="s">
        <v>47</v>
      </c>
      <c r="B29" s="38" t="s">
        <v>48</v>
      </c>
      <c r="C29" s="40">
        <v>57962.4018</v>
      </c>
      <c r="D29" s="59">
        <v>3.5000000000000001E-3</v>
      </c>
      <c r="E29">
        <f>+(C29-C$7)/C$8</f>
        <v>2764.505860977159</v>
      </c>
      <c r="F29">
        <f>ROUND(2*E29,0)/2</f>
        <v>2764.5</v>
      </c>
      <c r="G29">
        <f>+C29-(C$7+F29*C$8)</f>
        <v>3.8224999952944927E-3</v>
      </c>
      <c r="K29">
        <f>+G29</f>
        <v>3.8224999952944927E-3</v>
      </c>
      <c r="O29">
        <f ca="1">+C$11+C$12*$F29</f>
        <v>-2.7707358854064642E-4</v>
      </c>
      <c r="Q29" s="1">
        <f>+C29-15018.5</f>
        <v>42943.9018</v>
      </c>
    </row>
    <row r="30" spans="1:21" ht="12.95" customHeight="1" x14ac:dyDescent="0.2">
      <c r="A30" s="37" t="s">
        <v>47</v>
      </c>
      <c r="B30" s="38" t="s">
        <v>48</v>
      </c>
      <c r="C30" s="40">
        <v>57976.4185</v>
      </c>
      <c r="D30" s="59">
        <v>3.5000000000000001E-3</v>
      </c>
      <c r="E30">
        <f>+(C30-C$7)/C$8</f>
        <v>2785.9974394161231</v>
      </c>
      <c r="F30">
        <f>ROUND(2*E30,0)/2</f>
        <v>2786</v>
      </c>
      <c r="G30">
        <f>+C30-(C$7+F30*C$8)</f>
        <v>-1.6699999978300184E-3</v>
      </c>
      <c r="K30">
        <f>+G30</f>
        <v>-1.6699999978300184E-3</v>
      </c>
      <c r="O30">
        <f ca="1">+C$11+C$12*$F30</f>
        <v>-2.9419553597275633E-4</v>
      </c>
      <c r="Q30" s="1">
        <f>+C30-15018.5</f>
        <v>42957.9185</v>
      </c>
    </row>
    <row r="31" spans="1:21" ht="12.95" customHeight="1" x14ac:dyDescent="0.2">
      <c r="A31" t="s">
        <v>52</v>
      </c>
      <c r="B31" s="2" t="s">
        <v>48</v>
      </c>
      <c r="C31" s="6">
        <v>57988.492899999997</v>
      </c>
      <c r="D31" s="56">
        <v>1.4E-3</v>
      </c>
      <c r="E31">
        <f>+(C31-C$7)/C$8</f>
        <v>2804.5109208135545</v>
      </c>
      <c r="F31">
        <f>ROUND(2*E31,0)/2</f>
        <v>2804.5</v>
      </c>
      <c r="G31">
        <f>+C31-(C$7+F31*C$8)</f>
        <v>7.1224999992409721E-3</v>
      </c>
      <c r="K31">
        <f>+G31</f>
        <v>7.1224999992409721E-3</v>
      </c>
      <c r="O31">
        <f ca="1">+C$11+C$12*$F31</f>
        <v>-3.0892837446085076E-4</v>
      </c>
      <c r="Q31" s="1">
        <f>+C31-15018.5</f>
        <v>42969.992899999997</v>
      </c>
    </row>
    <row r="32" spans="1:21" ht="12.95" customHeight="1" x14ac:dyDescent="0.2">
      <c r="A32" s="37" t="s">
        <v>47</v>
      </c>
      <c r="B32" s="38" t="s">
        <v>48</v>
      </c>
      <c r="C32" s="40">
        <v>58002.505599999997</v>
      </c>
      <c r="D32" s="59">
        <v>3.5000000000000001E-3</v>
      </c>
      <c r="E32">
        <f>+(C32-C$7)/C$8</f>
        <v>2825.9963661174888</v>
      </c>
      <c r="F32">
        <f>ROUND(2*E32,0)/2</f>
        <v>2826</v>
      </c>
      <c r="G32">
        <f>+C32-(C$7+F32*C$8)</f>
        <v>-2.3700000019744039E-3</v>
      </c>
      <c r="K32">
        <f>+G32</f>
        <v>-2.3700000019744039E-3</v>
      </c>
      <c r="O32">
        <f ca="1">+C$11+C$12*$F32</f>
        <v>-3.2605032189296024E-4</v>
      </c>
      <c r="Q32" s="1">
        <f>+C32-15018.5</f>
        <v>42984.005599999997</v>
      </c>
    </row>
    <row r="33" spans="1:17" ht="12.95" customHeight="1" x14ac:dyDescent="0.2">
      <c r="A33" s="37" t="s">
        <v>47</v>
      </c>
      <c r="B33" s="38" t="s">
        <v>48</v>
      </c>
      <c r="C33" s="40">
        <v>58002.506999999998</v>
      </c>
      <c r="D33" s="59">
        <v>3.5000000000000001E-3</v>
      </c>
      <c r="E33">
        <f>+(C33-C$7)/C$8</f>
        <v>2825.9985127147502</v>
      </c>
      <c r="F33">
        <f>ROUND(2*E33,0)/2</f>
        <v>2826</v>
      </c>
      <c r="G33">
        <f>+C33-(C$7+F33*C$8)</f>
        <v>-9.7000000096159056E-4</v>
      </c>
      <c r="K33">
        <f>+G33</f>
        <v>-9.7000000096159056E-4</v>
      </c>
      <c r="O33">
        <f ca="1">+C$11+C$12*$F33</f>
        <v>-3.2605032189296024E-4</v>
      </c>
      <c r="Q33" s="1">
        <f>+C33-15018.5</f>
        <v>42984.006999999998</v>
      </c>
    </row>
    <row r="34" spans="1:17" ht="12.95" customHeight="1" x14ac:dyDescent="0.2">
      <c r="A34" s="37" t="s">
        <v>47</v>
      </c>
      <c r="B34" s="38" t="s">
        <v>48</v>
      </c>
      <c r="C34" s="40">
        <v>58006.420700000002</v>
      </c>
      <c r="D34" s="59">
        <v>3.5000000000000001E-3</v>
      </c>
      <c r="E34">
        <f>+(C34-C$7)/C$8</f>
        <v>2831.9993253551484</v>
      </c>
      <c r="F34">
        <f>ROUND(2*E34,0)/2</f>
        <v>2832</v>
      </c>
      <c r="G34">
        <f>+C34-(C$7+F34*C$8)</f>
        <v>-4.3999999616062269E-4</v>
      </c>
      <c r="K34">
        <f>+G34</f>
        <v>-4.3999999616062269E-4</v>
      </c>
      <c r="O34">
        <f ca="1">+C$11+C$12*$F34</f>
        <v>-3.308285397809912E-4</v>
      </c>
      <c r="Q34" s="1">
        <f>+C34-15018.5</f>
        <v>42987.920700000002</v>
      </c>
    </row>
    <row r="35" spans="1:17" ht="12.95" customHeight="1" x14ac:dyDescent="0.2">
      <c r="A35" s="37" t="s">
        <v>47</v>
      </c>
      <c r="B35" s="38" t="s">
        <v>48</v>
      </c>
      <c r="C35" s="40">
        <v>58321.426700000004</v>
      </c>
      <c r="D35" s="59">
        <v>3.5000000000000001E-3</v>
      </c>
      <c r="E35">
        <f>+(C35-C$7)/C$8</f>
        <v>3314.9929085626268</v>
      </c>
      <c r="F35">
        <f>ROUND(2*E35,0)/2</f>
        <v>3315</v>
      </c>
      <c r="G35">
        <f>+C35-(C$7+F35*C$8)</f>
        <v>-4.6249999941210262E-3</v>
      </c>
      <c r="K35">
        <f>+G35</f>
        <v>-4.6249999941210262E-3</v>
      </c>
      <c r="O35">
        <f ca="1">+C$11+C$12*$F35</f>
        <v>-7.1547507976745753E-4</v>
      </c>
      <c r="Q35" s="1">
        <f>+C35-15018.5</f>
        <v>43302.926700000004</v>
      </c>
    </row>
    <row r="36" spans="1:17" ht="12.95" customHeight="1" x14ac:dyDescent="0.2">
      <c r="A36" s="37" t="s">
        <v>47</v>
      </c>
      <c r="B36" s="38" t="s">
        <v>48</v>
      </c>
      <c r="C36" s="40">
        <v>58326.645900000003</v>
      </c>
      <c r="D36" s="59">
        <v>3.5000000000000001E-3</v>
      </c>
      <c r="E36">
        <f>+(C36-C$7)/C$8</f>
        <v>3322.9954231479878</v>
      </c>
      <c r="F36">
        <f>ROUND(2*E36,0)/2</f>
        <v>3323</v>
      </c>
      <c r="G36">
        <f>+C36-(C$7+F36*C$8)</f>
        <v>-2.9849999991711229E-3</v>
      </c>
      <c r="K36">
        <f>+G36</f>
        <v>-2.9849999991711229E-3</v>
      </c>
      <c r="O36">
        <f ca="1">+C$11+C$12*$F36</f>
        <v>-7.2184603695149866E-4</v>
      </c>
      <c r="Q36" s="1">
        <f>+C36-15018.5</f>
        <v>43308.145900000003</v>
      </c>
    </row>
    <row r="37" spans="1:17" ht="12.95" customHeight="1" x14ac:dyDescent="0.2">
      <c r="A37" s="37" t="s">
        <v>47</v>
      </c>
      <c r="B37" s="38" t="s">
        <v>48</v>
      </c>
      <c r="C37" s="40">
        <v>58696.441599999998</v>
      </c>
      <c r="D37" s="59">
        <v>3.5000000000000001E-3</v>
      </c>
      <c r="E37">
        <f>+(C37-C$7)/C$8</f>
        <v>3889.9971634250446</v>
      </c>
      <c r="F37">
        <f>ROUND(2*E37,0)/2</f>
        <v>3890</v>
      </c>
      <c r="G37">
        <f>+C37-(C$7+F37*C$8)</f>
        <v>-1.8500000005587935E-3</v>
      </c>
      <c r="K37">
        <f>+G37</f>
        <v>-1.8500000005587935E-3</v>
      </c>
      <c r="O37">
        <f ca="1">+C$11+C$12*$F37</f>
        <v>-1.173387627370394E-3</v>
      </c>
      <c r="Q37" s="1">
        <f>+C37-15018.5</f>
        <v>43677.941599999998</v>
      </c>
    </row>
    <row r="38" spans="1:17" ht="12.95" customHeight="1" x14ac:dyDescent="0.2">
      <c r="A38" s="37" t="s">
        <v>47</v>
      </c>
      <c r="B38" s="38" t="s">
        <v>48</v>
      </c>
      <c r="C38" s="40">
        <v>58710.4666</v>
      </c>
      <c r="D38" s="59">
        <v>3.5000000000000001E-3</v>
      </c>
      <c r="E38">
        <f>+(C38-C$7)/C$8</f>
        <v>3911.5014681191951</v>
      </c>
      <c r="F38">
        <f>ROUND(2*E38,0)/2</f>
        <v>3911.5</v>
      </c>
      <c r="G38">
        <f>+C38-(C$7+F38*C$8)</f>
        <v>9.5750000036787242E-4</v>
      </c>
      <c r="K38">
        <f>+G38</f>
        <v>9.5750000036787242E-4</v>
      </c>
      <c r="O38">
        <f ca="1">+C$11+C$12*$F38</f>
        <v>-1.190509574802504E-3</v>
      </c>
      <c r="Q38" s="1">
        <f>+C38-15018.5</f>
        <v>43691.9666</v>
      </c>
    </row>
    <row r="39" spans="1:17" ht="12.95" customHeight="1" x14ac:dyDescent="0.2">
      <c r="A39" s="37" t="s">
        <v>47</v>
      </c>
      <c r="B39" s="38" t="s">
        <v>48</v>
      </c>
      <c r="C39" s="40">
        <v>58761.338400000001</v>
      </c>
      <c r="D39" s="59">
        <v>3.5000000000000001E-3</v>
      </c>
      <c r="E39">
        <f>+(C39-C$7)/C$8</f>
        <v>3989.5023727566131</v>
      </c>
      <c r="F39">
        <f>ROUND(2*E39,0)/2</f>
        <v>3989.5</v>
      </c>
      <c r="G39">
        <f>+C39-(C$7+F39*C$8)</f>
        <v>1.5474999963771552E-3</v>
      </c>
      <c r="K39">
        <f>+G39</f>
        <v>1.5474999963771552E-3</v>
      </c>
      <c r="O39">
        <f ca="1">+C$11+C$12*$F39</f>
        <v>-1.2526264073469025E-3</v>
      </c>
      <c r="Q39" s="1">
        <f>+C39-15018.5</f>
        <v>43742.838400000001</v>
      </c>
    </row>
    <row r="40" spans="1:17" ht="12.95" customHeight="1" x14ac:dyDescent="0.2">
      <c r="A40" s="37" t="s">
        <v>47</v>
      </c>
      <c r="B40" s="38" t="s">
        <v>48</v>
      </c>
      <c r="C40" s="40">
        <v>59051.562100000003</v>
      </c>
      <c r="D40" s="59">
        <v>3.5000000000000001E-3</v>
      </c>
      <c r="E40">
        <f>+(C40-C$7)/C$8</f>
        <v>4434.4976579090635</v>
      </c>
      <c r="F40">
        <f>ROUND(2*E40,0)/2</f>
        <v>4434.5</v>
      </c>
      <c r="G40">
        <f>+C40-(C$7+F40*C$8)</f>
        <v>-1.5274999968823977E-3</v>
      </c>
      <c r="K40">
        <f>+G40</f>
        <v>-1.5274999968823977E-3</v>
      </c>
      <c r="O40">
        <f ca="1">+C$11+C$12*$F40</f>
        <v>-1.6070109007091751E-3</v>
      </c>
      <c r="Q40" s="1">
        <f>+C40-15018.5</f>
        <v>44033.062100000003</v>
      </c>
    </row>
    <row r="41" spans="1:17" ht="12.95" customHeight="1" x14ac:dyDescent="0.2">
      <c r="A41" s="37" t="s">
        <v>47</v>
      </c>
      <c r="B41" s="38" t="s">
        <v>48</v>
      </c>
      <c r="C41" s="40">
        <v>59075.3626</v>
      </c>
      <c r="D41" s="59">
        <v>3.5000000000000001E-3</v>
      </c>
      <c r="E41">
        <f>+(C41-C$7)/C$8</f>
        <v>4470.9905779713108</v>
      </c>
      <c r="F41">
        <f>ROUND(2*E41,0)/2</f>
        <v>4471</v>
      </c>
      <c r="G41">
        <f>+C41-(C$7+F41*C$8)</f>
        <v>-6.1449999993783422E-3</v>
      </c>
      <c r="K41">
        <f>+G41</f>
        <v>-6.1449999993783422E-3</v>
      </c>
      <c r="O41">
        <f ca="1">+C$11+C$12*$F41</f>
        <v>-1.6360783928613615E-3</v>
      </c>
      <c r="Q41" s="1">
        <f>+C41-15018.5</f>
        <v>44056.8626</v>
      </c>
    </row>
    <row r="42" spans="1:17" ht="12.95" customHeight="1" x14ac:dyDescent="0.2">
      <c r="A42" s="37" t="s">
        <v>47</v>
      </c>
      <c r="B42" s="38" t="s">
        <v>48</v>
      </c>
      <c r="C42" s="40">
        <v>59096.570599999999</v>
      </c>
      <c r="D42" s="59">
        <v>3.5000000000000001E-3</v>
      </c>
      <c r="E42">
        <f>+(C42-C$7)/C$8</f>
        <v>4503.5084598931271</v>
      </c>
      <c r="F42">
        <f>ROUND(2*E42,0)/2</f>
        <v>4503.5</v>
      </c>
      <c r="G42">
        <f>+C42-(C$7+F42*C$8)</f>
        <v>5.5174999943119474E-3</v>
      </c>
      <c r="K42">
        <f>+G42</f>
        <v>5.5174999943119474E-3</v>
      </c>
      <c r="O42">
        <f ca="1">+C$11+C$12*$F42</f>
        <v>-1.6619604064215276E-3</v>
      </c>
      <c r="Q42" s="1">
        <f>+C42-15018.5</f>
        <v>44078.070599999999</v>
      </c>
    </row>
    <row r="43" spans="1:17" ht="12.95" customHeight="1" x14ac:dyDescent="0.2">
      <c r="A43" s="37" t="s">
        <v>47</v>
      </c>
      <c r="B43" s="38" t="s">
        <v>48</v>
      </c>
      <c r="C43" s="40">
        <v>59120.368699999999</v>
      </c>
      <c r="D43" s="59">
        <v>3.5000000000000001E-3</v>
      </c>
      <c r="E43">
        <f>+(C43-C$7)/C$8</f>
        <v>4539.9977000743611</v>
      </c>
      <c r="F43">
        <f>ROUND(2*E43,0)/2</f>
        <v>4540</v>
      </c>
      <c r="G43">
        <f>+C43-(C$7+F43*C$8)</f>
        <v>-1.5000000057625584E-3</v>
      </c>
      <c r="K43">
        <f>+G43</f>
        <v>-1.5000000057625584E-3</v>
      </c>
      <c r="O43">
        <f ca="1">+C$11+C$12*$F43</f>
        <v>-1.6910278985737136E-3</v>
      </c>
      <c r="Q43" s="1">
        <f>+C43-15018.5</f>
        <v>44101.868699999999</v>
      </c>
    </row>
    <row r="44" spans="1:17" ht="12.95" customHeight="1" x14ac:dyDescent="0.2">
      <c r="A44" s="37" t="s">
        <v>47</v>
      </c>
      <c r="B44" s="38" t="s">
        <v>48</v>
      </c>
      <c r="C44" s="40">
        <v>59150.368199999997</v>
      </c>
      <c r="D44" s="59">
        <v>3.5000000000000001E-3</v>
      </c>
      <c r="E44">
        <f>+(C44-C$7)/C$8</f>
        <v>4585.9954461472353</v>
      </c>
      <c r="F44">
        <f>ROUND(2*E44,0)/2</f>
        <v>4586</v>
      </c>
      <c r="G44">
        <f>+C44-(C$7+F44*C$8)</f>
        <v>-2.9700000013690442E-3</v>
      </c>
      <c r="K44">
        <f>+G44</f>
        <v>-2.9700000013690442E-3</v>
      </c>
      <c r="O44">
        <f ca="1">+C$11+C$12*$F44</f>
        <v>-1.7276609023819489E-3</v>
      </c>
      <c r="Q44" s="1">
        <f>+C44-15018.5</f>
        <v>44131.868199999997</v>
      </c>
    </row>
    <row r="45" spans="1:17" ht="12.95" customHeight="1" x14ac:dyDescent="0.2">
      <c r="A45" s="37" t="s">
        <v>47</v>
      </c>
      <c r="B45" s="38" t="s">
        <v>48</v>
      </c>
      <c r="C45" s="40">
        <v>59400.491900000001</v>
      </c>
      <c r="D45" s="59">
        <v>3.5000000000000001E-3</v>
      </c>
      <c r="E45">
        <f>+(C45-C$7)/C$8</f>
        <v>4969.506052637631</v>
      </c>
      <c r="F45">
        <f>ROUND(2*E45,0)/2</f>
        <v>4969.5</v>
      </c>
      <c r="G45">
        <f>+C45-(C$7+F45*C$8)</f>
        <v>3.9475000012316741E-3</v>
      </c>
      <c r="K45">
        <f>+G45</f>
        <v>3.9475000012316741E-3</v>
      </c>
      <c r="O45">
        <f ca="1">+C$11+C$12*$F45</f>
        <v>-2.0330686623919077E-3</v>
      </c>
      <c r="Q45" s="1">
        <f>+C45-15018.5</f>
        <v>44381.991900000001</v>
      </c>
    </row>
    <row r="46" spans="1:17" ht="12.95" customHeight="1" x14ac:dyDescent="0.2">
      <c r="A46" s="37" t="s">
        <v>47</v>
      </c>
      <c r="B46" s="38" t="s">
        <v>48</v>
      </c>
      <c r="C46" s="40">
        <v>59414.508199999997</v>
      </c>
      <c r="D46" s="59">
        <v>3.5000000000000001E-3</v>
      </c>
      <c r="E46">
        <f>+(C46-C$7)/C$8</f>
        <v>4990.9970177630848</v>
      </c>
      <c r="F46">
        <f>ROUND(2*E46,0)/2</f>
        <v>4991</v>
      </c>
      <c r="G46">
        <f>+C46-(C$7+F46*C$8)</f>
        <v>-1.9450000036158599E-3</v>
      </c>
      <c r="K46">
        <f>+G46</f>
        <v>-1.9450000036158599E-3</v>
      </c>
      <c r="O46">
        <f ca="1">+C$11+C$12*$F46</f>
        <v>-2.0501906098240172E-3</v>
      </c>
      <c r="Q46" s="1">
        <f>+C46-15018.5</f>
        <v>44396.008199999997</v>
      </c>
    </row>
    <row r="47" spans="1:17" ht="12.95" customHeight="1" x14ac:dyDescent="0.2">
      <c r="A47" s="37" t="s">
        <v>47</v>
      </c>
      <c r="B47" s="38" t="s">
        <v>48</v>
      </c>
      <c r="C47" s="40">
        <v>59444.504699999998</v>
      </c>
      <c r="D47" s="59">
        <v>3.5000000000000001E-3</v>
      </c>
      <c r="E47">
        <f>+(C47-C$7)/C$8</f>
        <v>5036.9901639846921</v>
      </c>
      <c r="F47">
        <f>ROUND(2*E47,0)/2</f>
        <v>5037</v>
      </c>
      <c r="G47">
        <f>+C47-(C$7+F47*C$8)</f>
        <v>-6.4150000034715049E-3</v>
      </c>
      <c r="K47">
        <f>+G47</f>
        <v>-6.4150000034715049E-3</v>
      </c>
      <c r="O47">
        <f ca="1">+C$11+C$12*$F47</f>
        <v>-2.0868236136322516E-3</v>
      </c>
      <c r="Q47" s="1">
        <f>+C47-15018.5</f>
        <v>44426.004699999998</v>
      </c>
    </row>
    <row r="48" spans="1:17" ht="12.95" customHeight="1" x14ac:dyDescent="0.2">
      <c r="A48" s="37" t="s">
        <v>47</v>
      </c>
      <c r="B48" s="38" t="s">
        <v>48</v>
      </c>
      <c r="C48" s="40">
        <v>59512.336300000003</v>
      </c>
      <c r="D48" s="59">
        <v>3.5000000000000001E-3</v>
      </c>
      <c r="E48">
        <f>+(C48-C$7)/C$8</f>
        <v>5140.9952544867738</v>
      </c>
      <c r="F48">
        <f>ROUND(2*E48,0)/2</f>
        <v>5141</v>
      </c>
      <c r="G48">
        <f>+C48-(C$7+F48*C$8)</f>
        <v>-3.095000000030268E-3</v>
      </c>
      <c r="K48">
        <f>+G48</f>
        <v>-3.095000000030268E-3</v>
      </c>
      <c r="O48">
        <f ca="1">+C$11+C$12*$F48</f>
        <v>-2.1696460570247832E-3</v>
      </c>
      <c r="Q48" s="1">
        <f>+C48-15018.5</f>
        <v>44493.836300000003</v>
      </c>
    </row>
    <row r="49" spans="1:17" ht="12.95" customHeight="1" x14ac:dyDescent="0.2">
      <c r="A49" s="37" t="s">
        <v>47</v>
      </c>
      <c r="B49" s="38" t="s">
        <v>48</v>
      </c>
      <c r="C49" s="40">
        <v>59759.518799999998</v>
      </c>
      <c r="D49" s="59">
        <v>3.5000000000000001E-3</v>
      </c>
      <c r="E49">
        <f>+(C49-C$7)/C$8</f>
        <v>5519.9961667906018</v>
      </c>
      <c r="F49">
        <f>ROUND(2*E49,0)/2</f>
        <v>5520</v>
      </c>
      <c r="G49">
        <f>+C49-(C$7+F49*C$8)</f>
        <v>-2.5000000023283064E-3</v>
      </c>
      <c r="K49">
        <f>+G49</f>
        <v>-2.5000000023283064E-3</v>
      </c>
      <c r="O49">
        <f ca="1">+C$11+C$12*$F49</f>
        <v>-2.4714701536187184E-3</v>
      </c>
      <c r="Q49" s="1">
        <f>+C49-15018.5</f>
        <v>44741.018799999998</v>
      </c>
    </row>
    <row r="50" spans="1:17" ht="12.95" customHeight="1" x14ac:dyDescent="0.2">
      <c r="A50" s="37" t="s">
        <v>47</v>
      </c>
      <c r="B50" s="38" t="s">
        <v>48</v>
      </c>
      <c r="C50" s="40">
        <v>59800.606699999997</v>
      </c>
      <c r="D50" s="59">
        <v>3.5000000000000001E-3</v>
      </c>
      <c r="E50">
        <f>+(C50-C$7)/C$8</f>
        <v>5582.9955764763536</v>
      </c>
      <c r="F50">
        <f>ROUND(2*E50,0)/2</f>
        <v>5583</v>
      </c>
      <c r="G50">
        <f>+C50-(C$7+F50*C$8)</f>
        <v>-2.8850000016973354E-3</v>
      </c>
      <c r="K50">
        <f>+G50</f>
        <v>-2.8850000016973354E-3</v>
      </c>
      <c r="O50">
        <f ca="1">+C$11+C$12*$F50</f>
        <v>-2.5216414414430408E-3</v>
      </c>
      <c r="Q50" s="1">
        <f>+C50-15018.5</f>
        <v>44782.106699999997</v>
      </c>
    </row>
    <row r="51" spans="1:17" ht="12.95" customHeight="1" x14ac:dyDescent="0.2">
      <c r="A51" s="37" t="s">
        <v>47</v>
      </c>
      <c r="B51" s="38" t="s">
        <v>48</v>
      </c>
      <c r="C51" s="40">
        <v>59807.458400000003</v>
      </c>
      <c r="D51" s="59">
        <v>3.5000000000000001E-3</v>
      </c>
      <c r="E51">
        <f>+(C51-C$7)/C$8</f>
        <v>5593.5011767952865</v>
      </c>
      <c r="F51">
        <f>ROUND(2*E51,0)/2</f>
        <v>5593.5</v>
      </c>
      <c r="G51">
        <f>+C51-(C$7+F51*C$8)</f>
        <v>7.6750000152969733E-4</v>
      </c>
      <c r="K51">
        <f>+G51</f>
        <v>7.6750000152969733E-4</v>
      </c>
      <c r="O51">
        <f ca="1">+C$11+C$12*$F51</f>
        <v>-2.5300033227470941E-3</v>
      </c>
      <c r="Q51" s="1">
        <f>+C51-15018.5</f>
        <v>44788.958400000003</v>
      </c>
    </row>
    <row r="52" spans="1:17" ht="12.95" customHeight="1" x14ac:dyDescent="0.2">
      <c r="A52" s="37" t="s">
        <v>47</v>
      </c>
      <c r="B52" s="38" t="s">
        <v>48</v>
      </c>
      <c r="C52" s="40">
        <v>59870.390899999999</v>
      </c>
      <c r="D52" s="59">
        <v>3.5000000000000001E-3</v>
      </c>
      <c r="E52">
        <f>+(C52-C$7)/C$8</f>
        <v>5689.9945568426583</v>
      </c>
      <c r="F52">
        <f>ROUND(2*E52,0)/2</f>
        <v>5690</v>
      </c>
      <c r="G52">
        <f>+C52-(C$7+F52*C$8)</f>
        <v>-3.550000001268927E-3</v>
      </c>
      <c r="K52">
        <f>+G52</f>
        <v>-3.550000001268927E-3</v>
      </c>
      <c r="O52">
        <f ca="1">+C$11+C$12*$F52</f>
        <v>-2.606852993779587E-3</v>
      </c>
      <c r="Q52" s="1">
        <f>+C52-15018.5</f>
        <v>44851.890899999999</v>
      </c>
    </row>
    <row r="53" spans="1:17" ht="12.95" customHeight="1" x14ac:dyDescent="0.2">
      <c r="A53" s="60" t="s">
        <v>54</v>
      </c>
      <c r="B53" s="61" t="s">
        <v>48</v>
      </c>
      <c r="C53" s="60">
        <v>60151.486900000004</v>
      </c>
      <c r="D53" s="60">
        <v>3.5000000000000001E-3</v>
      </c>
      <c r="E53">
        <f>+(C53-C$7)/C$8</f>
        <v>6120.9944878448969</v>
      </c>
      <c r="F53">
        <f>ROUND(2*E53,0)/2</f>
        <v>6121</v>
      </c>
      <c r="G53">
        <f>+C53-(C$7+F53*C$8)</f>
        <v>-3.5949999946751632E-3</v>
      </c>
      <c r="K53">
        <f>+G53</f>
        <v>-3.5949999946751632E-3</v>
      </c>
      <c r="O53">
        <f ca="1">+C$11+C$12*$F53</f>
        <v>-2.9500883120697876E-3</v>
      </c>
      <c r="Q53" s="1">
        <f>+C53-15018.5</f>
        <v>45132.986900000004</v>
      </c>
    </row>
    <row r="54" spans="1:17" ht="12.95" customHeight="1" x14ac:dyDescent="0.2">
      <c r="A54" s="60" t="s">
        <v>54</v>
      </c>
      <c r="B54" s="61" t="s">
        <v>48</v>
      </c>
      <c r="C54" s="60">
        <v>60151.486900000004</v>
      </c>
      <c r="D54" s="60">
        <v>3.5000000000000001E-3</v>
      </c>
      <c r="E54">
        <f>+(C54-C$7)/C$8</f>
        <v>6120.9944878448969</v>
      </c>
      <c r="F54">
        <f>ROUND(2*E54,0)/2</f>
        <v>6121</v>
      </c>
      <c r="G54">
        <f>+C54-(C$7+F54*C$8)</f>
        <v>-3.5949999946751632E-3</v>
      </c>
      <c r="K54">
        <f>+G54</f>
        <v>-3.5949999946751632E-3</v>
      </c>
      <c r="O54">
        <f ca="1">+C$11+C$12*$F54</f>
        <v>-2.9500883120697876E-3</v>
      </c>
      <c r="Q54" s="1">
        <f>+C54-15018.5</f>
        <v>45132.986900000004</v>
      </c>
    </row>
    <row r="55" spans="1:17" ht="12.95" customHeight="1" x14ac:dyDescent="0.2">
      <c r="A55" s="60" t="s">
        <v>54</v>
      </c>
      <c r="B55" s="61" t="s">
        <v>48</v>
      </c>
      <c r="C55" s="60">
        <v>60168.444100000001</v>
      </c>
      <c r="D55" s="60">
        <v>3.5000000000000001E-3</v>
      </c>
      <c r="E55">
        <f>+(C55-C$7)/C$8</f>
        <v>6146.9946871717802</v>
      </c>
      <c r="F55">
        <f>ROUND(2*E55,0)/2</f>
        <v>6147</v>
      </c>
      <c r="G55">
        <f>+C55-(C$7+F55*C$8)</f>
        <v>-3.4650000015972182E-3</v>
      </c>
      <c r="K55">
        <f>+G55</f>
        <v>-3.4650000015972182E-3</v>
      </c>
      <c r="O55">
        <f ca="1">+C$11+C$12*$F55</f>
        <v>-2.9707939229179211E-3</v>
      </c>
      <c r="Q55" s="1">
        <f>+C55-15018.5</f>
        <v>45149.944100000001</v>
      </c>
    </row>
    <row r="56" spans="1:17" ht="12.95" customHeight="1" x14ac:dyDescent="0.2">
      <c r="B56" s="2"/>
      <c r="C56" s="6"/>
      <c r="D56" s="56"/>
    </row>
    <row r="57" spans="1:17" ht="12.95" customHeight="1" x14ac:dyDescent="0.2">
      <c r="B57" s="2"/>
      <c r="C57" s="6"/>
      <c r="D57" s="56"/>
    </row>
    <row r="58" spans="1:17" ht="12.95" customHeight="1" x14ac:dyDescent="0.2">
      <c r="B58" s="2"/>
      <c r="C58" s="6"/>
      <c r="D58" s="56"/>
    </row>
    <row r="59" spans="1:17" ht="12.95" customHeight="1" x14ac:dyDescent="0.2">
      <c r="B59" s="2"/>
      <c r="C59" s="6"/>
      <c r="D59" s="56"/>
    </row>
    <row r="60" spans="1:17" x14ac:dyDescent="0.2">
      <c r="B60" s="2"/>
      <c r="C60" s="6"/>
      <c r="D60" s="56"/>
    </row>
    <row r="61" spans="1:17" x14ac:dyDescent="0.2">
      <c r="B61" s="2"/>
      <c r="C61" s="6"/>
      <c r="D61" s="56"/>
    </row>
    <row r="62" spans="1:17" x14ac:dyDescent="0.2">
      <c r="B62" s="2"/>
      <c r="C62" s="6"/>
      <c r="D62" s="56"/>
    </row>
    <row r="63" spans="1:17" x14ac:dyDescent="0.2">
      <c r="B63" s="2"/>
      <c r="C63" s="6"/>
      <c r="D63" s="56"/>
    </row>
    <row r="64" spans="1:17" x14ac:dyDescent="0.2">
      <c r="B64" s="2"/>
      <c r="C64" s="6"/>
      <c r="D64" s="56"/>
    </row>
    <row r="65" spans="2:4" x14ac:dyDescent="0.2">
      <c r="B65" s="2"/>
      <c r="C65" s="6"/>
      <c r="D65" s="56"/>
    </row>
    <row r="66" spans="2:4" x14ac:dyDescent="0.2">
      <c r="B66" s="2"/>
      <c r="C66" s="6"/>
      <c r="D66" s="56"/>
    </row>
    <row r="67" spans="2:4" x14ac:dyDescent="0.2">
      <c r="B67" s="2"/>
      <c r="C67" s="6"/>
      <c r="D67" s="56"/>
    </row>
    <row r="68" spans="2:4" x14ac:dyDescent="0.2">
      <c r="B68" s="2"/>
      <c r="C68" s="6"/>
      <c r="D68" s="56"/>
    </row>
    <row r="69" spans="2:4" x14ac:dyDescent="0.2">
      <c r="B69" s="2"/>
      <c r="C69" s="6"/>
      <c r="D69" s="56"/>
    </row>
    <row r="70" spans="2:4" x14ac:dyDescent="0.2">
      <c r="B70" s="2"/>
      <c r="C70" s="6"/>
      <c r="D70" s="56"/>
    </row>
    <row r="71" spans="2:4" x14ac:dyDescent="0.2">
      <c r="B71" s="2"/>
      <c r="C71" s="6"/>
      <c r="D71" s="56"/>
    </row>
    <row r="72" spans="2:4" x14ac:dyDescent="0.2">
      <c r="B72" s="2"/>
      <c r="C72" s="6"/>
      <c r="D72" s="56"/>
    </row>
    <row r="73" spans="2:4" x14ac:dyDescent="0.2">
      <c r="B73" s="2"/>
      <c r="C73" s="6"/>
      <c r="D73" s="56"/>
    </row>
    <row r="74" spans="2:4" x14ac:dyDescent="0.2">
      <c r="B74" s="2"/>
      <c r="C74" s="6"/>
      <c r="D74" s="56"/>
    </row>
    <row r="75" spans="2:4" x14ac:dyDescent="0.2">
      <c r="B75" s="2"/>
      <c r="C75" s="6"/>
      <c r="D75" s="56"/>
    </row>
    <row r="76" spans="2:4" x14ac:dyDescent="0.2">
      <c r="B76" s="2"/>
      <c r="C76" s="6"/>
      <c r="D76" s="56"/>
    </row>
    <row r="77" spans="2:4" x14ac:dyDescent="0.2">
      <c r="B77" s="2"/>
      <c r="C77" s="6"/>
      <c r="D77" s="56"/>
    </row>
    <row r="78" spans="2:4" x14ac:dyDescent="0.2">
      <c r="B78" s="2"/>
      <c r="C78" s="6"/>
      <c r="D78" s="56"/>
    </row>
    <row r="79" spans="2:4" x14ac:dyDescent="0.2">
      <c r="B79" s="2"/>
      <c r="C79" s="6"/>
      <c r="D79" s="56"/>
    </row>
    <row r="80" spans="2:4" x14ac:dyDescent="0.2">
      <c r="B80" s="2"/>
      <c r="C80" s="6"/>
      <c r="D80" s="56"/>
    </row>
    <row r="81" spans="2:4" x14ac:dyDescent="0.2">
      <c r="B81" s="2"/>
      <c r="C81" s="6"/>
      <c r="D81" s="56"/>
    </row>
    <row r="82" spans="2:4" x14ac:dyDescent="0.2">
      <c r="B82" s="2"/>
      <c r="C82" s="6"/>
      <c r="D82" s="56"/>
    </row>
    <row r="83" spans="2:4" x14ac:dyDescent="0.2">
      <c r="B83" s="2"/>
      <c r="C83" s="6"/>
      <c r="D83" s="56"/>
    </row>
    <row r="84" spans="2:4" x14ac:dyDescent="0.2">
      <c r="B84" s="2"/>
      <c r="C84" s="6"/>
      <c r="D84" s="56"/>
    </row>
    <row r="85" spans="2:4" x14ac:dyDescent="0.2">
      <c r="B85" s="2"/>
      <c r="C85" s="6"/>
      <c r="D85" s="56"/>
    </row>
    <row r="86" spans="2:4" x14ac:dyDescent="0.2">
      <c r="B86" s="2"/>
      <c r="C86" s="6"/>
      <c r="D86" s="56"/>
    </row>
    <row r="87" spans="2:4" x14ac:dyDescent="0.2">
      <c r="B87" s="2"/>
      <c r="C87" s="6"/>
      <c r="D87" s="56"/>
    </row>
    <row r="88" spans="2:4" x14ac:dyDescent="0.2">
      <c r="B88" s="2"/>
      <c r="C88" s="6"/>
      <c r="D88" s="56"/>
    </row>
    <row r="89" spans="2:4" x14ac:dyDescent="0.2">
      <c r="B89" s="2"/>
      <c r="C89" s="6"/>
      <c r="D89" s="56"/>
    </row>
    <row r="90" spans="2:4" x14ac:dyDescent="0.2">
      <c r="B90" s="2"/>
      <c r="C90" s="6"/>
      <c r="D90" s="56"/>
    </row>
    <row r="91" spans="2:4" x14ac:dyDescent="0.2">
      <c r="B91" s="2"/>
      <c r="C91" s="6"/>
      <c r="D91" s="56"/>
    </row>
    <row r="92" spans="2:4" x14ac:dyDescent="0.2">
      <c r="B92" s="2"/>
      <c r="C92" s="6"/>
      <c r="D92" s="56"/>
    </row>
    <row r="93" spans="2:4" x14ac:dyDescent="0.2">
      <c r="B93" s="2"/>
      <c r="C93" s="6"/>
      <c r="D93" s="56"/>
    </row>
    <row r="94" spans="2:4" x14ac:dyDescent="0.2">
      <c r="B94" s="2"/>
      <c r="C94" s="6"/>
      <c r="D94" s="56"/>
    </row>
    <row r="95" spans="2:4" x14ac:dyDescent="0.2">
      <c r="B95" s="2"/>
      <c r="C95" s="6"/>
      <c r="D95" s="56"/>
    </row>
    <row r="96" spans="2:4" x14ac:dyDescent="0.2">
      <c r="B96" s="2"/>
      <c r="C96" s="6"/>
      <c r="D96" s="56"/>
    </row>
    <row r="97" spans="2:4" x14ac:dyDescent="0.2">
      <c r="B97" s="2"/>
      <c r="C97" s="6"/>
      <c r="D97" s="56"/>
    </row>
    <row r="98" spans="2:4" x14ac:dyDescent="0.2">
      <c r="B98" s="2"/>
      <c r="C98" s="6"/>
      <c r="D98" s="56"/>
    </row>
    <row r="99" spans="2:4" x14ac:dyDescent="0.2">
      <c r="B99" s="2"/>
      <c r="C99" s="6"/>
      <c r="D99" s="56"/>
    </row>
    <row r="100" spans="2:4" x14ac:dyDescent="0.2">
      <c r="B100" s="2"/>
      <c r="C100" s="6"/>
      <c r="D100" s="56"/>
    </row>
    <row r="101" spans="2:4" x14ac:dyDescent="0.2">
      <c r="B101" s="2"/>
      <c r="C101" s="6"/>
      <c r="D101" s="56"/>
    </row>
    <row r="102" spans="2:4" x14ac:dyDescent="0.2">
      <c r="B102" s="2"/>
      <c r="C102" s="6"/>
      <c r="D102" s="56"/>
    </row>
    <row r="103" spans="2:4" x14ac:dyDescent="0.2">
      <c r="B103" s="2"/>
      <c r="C103" s="6"/>
      <c r="D103" s="56"/>
    </row>
    <row r="104" spans="2:4" x14ac:dyDescent="0.2">
      <c r="B104" s="2"/>
      <c r="C104" s="6"/>
      <c r="D104" s="56"/>
    </row>
    <row r="105" spans="2:4" x14ac:dyDescent="0.2">
      <c r="B105" s="2"/>
      <c r="C105" s="6"/>
      <c r="D105" s="56"/>
    </row>
    <row r="106" spans="2:4" x14ac:dyDescent="0.2">
      <c r="B106" s="2"/>
      <c r="C106" s="6"/>
      <c r="D106" s="56"/>
    </row>
    <row r="107" spans="2:4" x14ac:dyDescent="0.2">
      <c r="B107" s="2"/>
      <c r="C107" s="6"/>
      <c r="D107" s="56"/>
    </row>
    <row r="108" spans="2:4" x14ac:dyDescent="0.2">
      <c r="B108" s="2"/>
      <c r="C108" s="6"/>
      <c r="D108" s="56"/>
    </row>
    <row r="109" spans="2:4" x14ac:dyDescent="0.2">
      <c r="B109" s="2"/>
      <c r="C109" s="6"/>
      <c r="D109" s="56"/>
    </row>
    <row r="110" spans="2:4" x14ac:dyDescent="0.2">
      <c r="B110" s="2"/>
      <c r="C110" s="6"/>
      <c r="D110" s="56"/>
    </row>
    <row r="111" spans="2:4" x14ac:dyDescent="0.2">
      <c r="B111" s="2"/>
      <c r="C111" s="6"/>
      <c r="D111" s="56"/>
    </row>
    <row r="112" spans="2:4" x14ac:dyDescent="0.2">
      <c r="B112" s="2"/>
      <c r="C112" s="6"/>
      <c r="D112" s="56"/>
    </row>
    <row r="113" spans="2:4" x14ac:dyDescent="0.2">
      <c r="B113" s="2"/>
      <c r="C113" s="6"/>
      <c r="D113" s="56"/>
    </row>
    <row r="114" spans="2:4" x14ac:dyDescent="0.2">
      <c r="B114" s="2"/>
      <c r="C114" s="6"/>
      <c r="D114" s="56"/>
    </row>
    <row r="115" spans="2:4" x14ac:dyDescent="0.2">
      <c r="B115" s="2"/>
      <c r="C115" s="6"/>
      <c r="D115" s="56"/>
    </row>
    <row r="116" spans="2:4" x14ac:dyDescent="0.2">
      <c r="B116" s="2"/>
      <c r="C116" s="6"/>
      <c r="D116" s="56"/>
    </row>
    <row r="117" spans="2:4" x14ac:dyDescent="0.2">
      <c r="B117" s="2"/>
      <c r="C117" s="6"/>
      <c r="D117" s="56"/>
    </row>
    <row r="118" spans="2:4" x14ac:dyDescent="0.2">
      <c r="B118" s="2"/>
      <c r="C118" s="6"/>
      <c r="D118" s="56"/>
    </row>
    <row r="119" spans="2:4" x14ac:dyDescent="0.2">
      <c r="B119" s="2"/>
      <c r="C119" s="6"/>
      <c r="D119" s="56"/>
    </row>
    <row r="120" spans="2:4" x14ac:dyDescent="0.2">
      <c r="B120" s="2"/>
      <c r="C120" s="6"/>
      <c r="D120" s="56"/>
    </row>
    <row r="121" spans="2:4" x14ac:dyDescent="0.2">
      <c r="B121" s="2"/>
      <c r="C121" s="6"/>
      <c r="D121" s="56"/>
    </row>
    <row r="122" spans="2:4" x14ac:dyDescent="0.2">
      <c r="B122" s="2"/>
      <c r="C122" s="6"/>
      <c r="D122" s="56"/>
    </row>
    <row r="123" spans="2:4" x14ac:dyDescent="0.2">
      <c r="B123" s="2"/>
      <c r="C123" s="6"/>
      <c r="D123" s="56"/>
    </row>
    <row r="124" spans="2:4" x14ac:dyDescent="0.2">
      <c r="B124" s="2"/>
      <c r="C124" s="6"/>
      <c r="D124" s="56"/>
    </row>
    <row r="125" spans="2:4" x14ac:dyDescent="0.2">
      <c r="B125" s="2"/>
      <c r="C125" s="6"/>
      <c r="D125" s="56"/>
    </row>
    <row r="126" spans="2:4" x14ac:dyDescent="0.2">
      <c r="B126" s="2"/>
      <c r="C126" s="6"/>
      <c r="D126" s="56"/>
    </row>
    <row r="127" spans="2:4" x14ac:dyDescent="0.2">
      <c r="B127" s="2"/>
      <c r="C127" s="6"/>
      <c r="D127" s="56"/>
    </row>
    <row r="128" spans="2:4" x14ac:dyDescent="0.2">
      <c r="B128" s="2"/>
      <c r="C128" s="6"/>
      <c r="D128" s="56"/>
    </row>
    <row r="129" spans="2:4" x14ac:dyDescent="0.2">
      <c r="B129" s="2"/>
      <c r="C129" s="6"/>
      <c r="D129" s="56"/>
    </row>
    <row r="130" spans="2:4" x14ac:dyDescent="0.2">
      <c r="B130" s="2"/>
      <c r="C130" s="6"/>
      <c r="D130" s="56"/>
    </row>
    <row r="131" spans="2:4" x14ac:dyDescent="0.2">
      <c r="B131" s="2"/>
      <c r="C131" s="6"/>
      <c r="D131" s="56"/>
    </row>
    <row r="132" spans="2:4" x14ac:dyDescent="0.2">
      <c r="B132" s="2"/>
      <c r="C132" s="6"/>
      <c r="D132" s="56"/>
    </row>
    <row r="133" spans="2:4" x14ac:dyDescent="0.2">
      <c r="B133" s="2"/>
      <c r="C133" s="6"/>
      <c r="D133" s="56"/>
    </row>
    <row r="134" spans="2:4" x14ac:dyDescent="0.2">
      <c r="B134" s="2"/>
      <c r="C134" s="6"/>
      <c r="D134" s="56"/>
    </row>
    <row r="135" spans="2:4" x14ac:dyDescent="0.2">
      <c r="B135" s="2"/>
      <c r="C135" s="6"/>
      <c r="D135" s="56"/>
    </row>
    <row r="136" spans="2:4" x14ac:dyDescent="0.2">
      <c r="B136" s="2"/>
      <c r="C136" s="6"/>
      <c r="D136" s="56"/>
    </row>
    <row r="137" spans="2:4" x14ac:dyDescent="0.2">
      <c r="B137" s="2"/>
      <c r="C137" s="6"/>
      <c r="D137" s="56"/>
    </row>
    <row r="138" spans="2:4" x14ac:dyDescent="0.2">
      <c r="B138" s="2"/>
      <c r="C138" s="6"/>
      <c r="D138" s="56"/>
    </row>
    <row r="139" spans="2:4" x14ac:dyDescent="0.2">
      <c r="B139" s="2"/>
      <c r="C139" s="6"/>
      <c r="D139" s="56"/>
    </row>
    <row r="140" spans="2:4" x14ac:dyDescent="0.2">
      <c r="B140" s="2"/>
      <c r="C140" s="6"/>
      <c r="D140" s="56"/>
    </row>
    <row r="141" spans="2:4" x14ac:dyDescent="0.2">
      <c r="B141" s="2"/>
      <c r="C141" s="6"/>
      <c r="D141" s="56"/>
    </row>
    <row r="142" spans="2:4" x14ac:dyDescent="0.2">
      <c r="B142" s="2"/>
      <c r="C142" s="6"/>
      <c r="D142" s="56"/>
    </row>
    <row r="143" spans="2:4" x14ac:dyDescent="0.2">
      <c r="B143" s="2"/>
      <c r="C143" s="6"/>
      <c r="D143" s="56"/>
    </row>
    <row r="144" spans="2:4" x14ac:dyDescent="0.2">
      <c r="B144" s="2"/>
      <c r="C144" s="6"/>
      <c r="D144" s="56"/>
    </row>
    <row r="145" spans="2:4" x14ac:dyDescent="0.2">
      <c r="B145" s="2"/>
      <c r="C145" s="6"/>
      <c r="D145" s="56"/>
    </row>
    <row r="146" spans="2:4" x14ac:dyDescent="0.2">
      <c r="B146" s="2"/>
      <c r="C146" s="6"/>
      <c r="D146" s="56"/>
    </row>
    <row r="147" spans="2:4" x14ac:dyDescent="0.2">
      <c r="B147" s="2"/>
      <c r="C147" s="6"/>
      <c r="D147" s="56"/>
    </row>
    <row r="148" spans="2:4" x14ac:dyDescent="0.2">
      <c r="B148" s="2"/>
      <c r="C148" s="6"/>
      <c r="D148" s="56"/>
    </row>
    <row r="149" spans="2:4" x14ac:dyDescent="0.2">
      <c r="B149" s="2"/>
      <c r="C149" s="6"/>
      <c r="D149" s="56"/>
    </row>
    <row r="150" spans="2:4" x14ac:dyDescent="0.2">
      <c r="B150" s="2"/>
      <c r="C150" s="6"/>
      <c r="D150" s="56"/>
    </row>
    <row r="151" spans="2:4" x14ac:dyDescent="0.2">
      <c r="B151" s="2"/>
      <c r="C151" s="6"/>
      <c r="D151" s="56"/>
    </row>
    <row r="152" spans="2:4" x14ac:dyDescent="0.2">
      <c r="B152" s="2"/>
      <c r="C152" s="6"/>
      <c r="D152" s="56"/>
    </row>
    <row r="153" spans="2:4" x14ac:dyDescent="0.2">
      <c r="B153" s="2"/>
      <c r="C153" s="6"/>
      <c r="D153" s="56"/>
    </row>
    <row r="154" spans="2:4" x14ac:dyDescent="0.2">
      <c r="B154" s="2"/>
      <c r="C154" s="6"/>
      <c r="D154" s="56"/>
    </row>
    <row r="155" spans="2:4" x14ac:dyDescent="0.2">
      <c r="B155" s="2"/>
      <c r="C155" s="6"/>
      <c r="D155" s="56"/>
    </row>
    <row r="156" spans="2:4" x14ac:dyDescent="0.2">
      <c r="B156" s="2"/>
      <c r="C156" s="6"/>
      <c r="D156" s="56"/>
    </row>
    <row r="157" spans="2:4" x14ac:dyDescent="0.2">
      <c r="B157" s="2"/>
      <c r="C157" s="6"/>
      <c r="D157" s="56"/>
    </row>
    <row r="158" spans="2:4" x14ac:dyDescent="0.2">
      <c r="B158" s="2"/>
      <c r="C158" s="6"/>
      <c r="D158" s="56"/>
    </row>
    <row r="159" spans="2:4" x14ac:dyDescent="0.2">
      <c r="B159" s="2"/>
      <c r="C159" s="6"/>
      <c r="D159" s="56"/>
    </row>
    <row r="160" spans="2:4" x14ac:dyDescent="0.2">
      <c r="B160" s="2"/>
      <c r="C160" s="6"/>
      <c r="D160" s="56"/>
    </row>
    <row r="161" spans="2:4" x14ac:dyDescent="0.2">
      <c r="B161" s="2"/>
      <c r="C161" s="6"/>
      <c r="D161" s="56"/>
    </row>
    <row r="162" spans="2:4" x14ac:dyDescent="0.2">
      <c r="B162" s="2"/>
      <c r="C162" s="6"/>
      <c r="D162" s="56"/>
    </row>
    <row r="163" spans="2:4" x14ac:dyDescent="0.2">
      <c r="B163" s="2"/>
      <c r="C163" s="6"/>
      <c r="D163" s="56"/>
    </row>
    <row r="164" spans="2:4" x14ac:dyDescent="0.2">
      <c r="B164" s="2"/>
      <c r="C164" s="6"/>
      <c r="D164" s="56"/>
    </row>
    <row r="165" spans="2:4" x14ac:dyDescent="0.2">
      <c r="B165" s="2"/>
      <c r="C165" s="6"/>
      <c r="D165" s="56"/>
    </row>
    <row r="166" spans="2:4" x14ac:dyDescent="0.2">
      <c r="B166" s="2"/>
      <c r="C166" s="6"/>
      <c r="D166" s="56"/>
    </row>
    <row r="167" spans="2:4" x14ac:dyDescent="0.2">
      <c r="B167" s="2"/>
      <c r="C167" s="6"/>
      <c r="D167" s="56"/>
    </row>
    <row r="168" spans="2:4" x14ac:dyDescent="0.2">
      <c r="B168" s="2"/>
      <c r="C168" s="6"/>
      <c r="D168" s="56"/>
    </row>
    <row r="169" spans="2:4" x14ac:dyDescent="0.2">
      <c r="B169" s="2"/>
      <c r="C169" s="6"/>
      <c r="D169" s="56"/>
    </row>
    <row r="170" spans="2:4" x14ac:dyDescent="0.2">
      <c r="B170" s="2"/>
      <c r="C170" s="6"/>
      <c r="D170" s="56"/>
    </row>
    <row r="171" spans="2:4" x14ac:dyDescent="0.2">
      <c r="B171" s="2"/>
      <c r="C171" s="6"/>
      <c r="D171" s="56"/>
    </row>
    <row r="172" spans="2:4" x14ac:dyDescent="0.2">
      <c r="B172" s="2"/>
      <c r="C172" s="6"/>
      <c r="D172" s="56"/>
    </row>
    <row r="173" spans="2:4" x14ac:dyDescent="0.2">
      <c r="B173" s="2"/>
      <c r="C173" s="6"/>
      <c r="D173" s="56"/>
    </row>
    <row r="174" spans="2:4" x14ac:dyDescent="0.2">
      <c r="B174" s="2"/>
      <c r="C174" s="6"/>
      <c r="D174" s="56"/>
    </row>
    <row r="175" spans="2:4" x14ac:dyDescent="0.2">
      <c r="B175" s="2"/>
      <c r="C175" s="6"/>
      <c r="D175" s="56"/>
    </row>
    <row r="176" spans="2:4" x14ac:dyDescent="0.2">
      <c r="B176" s="2"/>
      <c r="C176" s="6"/>
      <c r="D176" s="56"/>
    </row>
    <row r="177" spans="2:4" x14ac:dyDescent="0.2">
      <c r="B177" s="2"/>
      <c r="C177" s="6"/>
      <c r="D177" s="56"/>
    </row>
    <row r="178" spans="2:4" x14ac:dyDescent="0.2">
      <c r="B178" s="2"/>
      <c r="C178" s="6"/>
      <c r="D178" s="56"/>
    </row>
    <row r="179" spans="2:4" x14ac:dyDescent="0.2">
      <c r="B179" s="2"/>
      <c r="C179" s="6"/>
      <c r="D179" s="56"/>
    </row>
    <row r="180" spans="2:4" x14ac:dyDescent="0.2">
      <c r="B180" s="2"/>
      <c r="C180" s="6"/>
      <c r="D180" s="56"/>
    </row>
    <row r="181" spans="2:4" x14ac:dyDescent="0.2">
      <c r="B181" s="2"/>
      <c r="C181" s="6"/>
      <c r="D181" s="56"/>
    </row>
    <row r="182" spans="2:4" x14ac:dyDescent="0.2">
      <c r="B182" s="2"/>
      <c r="C182" s="6"/>
      <c r="D182" s="56"/>
    </row>
    <row r="183" spans="2:4" x14ac:dyDescent="0.2">
      <c r="B183" s="2"/>
      <c r="C183" s="6"/>
      <c r="D183" s="56"/>
    </row>
    <row r="184" spans="2:4" x14ac:dyDescent="0.2">
      <c r="B184" s="2"/>
      <c r="C184" s="6"/>
      <c r="D184" s="56"/>
    </row>
    <row r="185" spans="2:4" x14ac:dyDescent="0.2">
      <c r="B185" s="2"/>
      <c r="C185" s="6"/>
      <c r="D185" s="56"/>
    </row>
    <row r="186" spans="2:4" x14ac:dyDescent="0.2">
      <c r="B186" s="2"/>
      <c r="C186" s="6"/>
      <c r="D186" s="56"/>
    </row>
    <row r="187" spans="2:4" x14ac:dyDescent="0.2">
      <c r="B187" s="2"/>
      <c r="C187" s="6"/>
      <c r="D187" s="56"/>
    </row>
    <row r="188" spans="2:4" x14ac:dyDescent="0.2">
      <c r="B188" s="2"/>
      <c r="C188" s="6"/>
      <c r="D188" s="56"/>
    </row>
    <row r="189" spans="2:4" x14ac:dyDescent="0.2">
      <c r="B189" s="2"/>
      <c r="C189" s="6"/>
      <c r="D189" s="56"/>
    </row>
    <row r="190" spans="2:4" x14ac:dyDescent="0.2">
      <c r="B190" s="2"/>
      <c r="C190" s="6"/>
      <c r="D190" s="56"/>
    </row>
    <row r="191" spans="2:4" x14ac:dyDescent="0.2">
      <c r="B191" s="2"/>
      <c r="C191" s="6"/>
      <c r="D191" s="56"/>
    </row>
    <row r="192" spans="2:4" x14ac:dyDescent="0.2">
      <c r="B192" s="2"/>
      <c r="C192" s="6"/>
      <c r="D192" s="56"/>
    </row>
    <row r="193" spans="2:4" x14ac:dyDescent="0.2">
      <c r="B193" s="2"/>
      <c r="C193" s="6"/>
      <c r="D193" s="56"/>
    </row>
    <row r="194" spans="2:4" x14ac:dyDescent="0.2">
      <c r="B194" s="2"/>
      <c r="C194" s="6"/>
      <c r="D194" s="56"/>
    </row>
    <row r="195" spans="2:4" x14ac:dyDescent="0.2">
      <c r="B195" s="2"/>
      <c r="C195" s="6"/>
      <c r="D195" s="6"/>
    </row>
    <row r="196" spans="2:4" x14ac:dyDescent="0.2">
      <c r="B196" s="2"/>
      <c r="C196" s="6"/>
      <c r="D196" s="6"/>
    </row>
    <row r="197" spans="2:4" x14ac:dyDescent="0.2">
      <c r="B197" s="2"/>
      <c r="C197" s="6"/>
      <c r="D197" s="6"/>
    </row>
    <row r="198" spans="2:4" x14ac:dyDescent="0.2">
      <c r="B198" s="2"/>
      <c r="C198" s="6"/>
      <c r="D198" s="6"/>
    </row>
    <row r="199" spans="2:4" x14ac:dyDescent="0.2">
      <c r="B199" s="2"/>
      <c r="C199" s="6"/>
      <c r="D199" s="6"/>
    </row>
    <row r="200" spans="2:4" x14ac:dyDescent="0.2">
      <c r="B200" s="2"/>
      <c r="C200" s="6"/>
      <c r="D200" s="6"/>
    </row>
    <row r="201" spans="2:4" x14ac:dyDescent="0.2">
      <c r="B201" s="2"/>
      <c r="C201" s="6"/>
      <c r="D201" s="6"/>
    </row>
    <row r="202" spans="2:4" x14ac:dyDescent="0.2">
      <c r="B202" s="2"/>
      <c r="C202" s="6"/>
      <c r="D202" s="6"/>
    </row>
    <row r="203" spans="2:4" x14ac:dyDescent="0.2">
      <c r="B203" s="2"/>
      <c r="C203" s="6"/>
      <c r="D203" s="6"/>
    </row>
    <row r="204" spans="2:4" x14ac:dyDescent="0.2">
      <c r="B204" s="2"/>
      <c r="C204" s="6"/>
      <c r="D204" s="6"/>
    </row>
    <row r="205" spans="2:4" x14ac:dyDescent="0.2">
      <c r="B205" s="2"/>
      <c r="C205" s="6"/>
      <c r="D205" s="6"/>
    </row>
    <row r="206" spans="2:4" x14ac:dyDescent="0.2">
      <c r="B206" s="2"/>
      <c r="C206" s="6"/>
      <c r="D206" s="6"/>
    </row>
    <row r="207" spans="2:4" x14ac:dyDescent="0.2">
      <c r="B207" s="2"/>
      <c r="C207" s="6"/>
      <c r="D207" s="6"/>
    </row>
    <row r="208" spans="2:4" x14ac:dyDescent="0.2">
      <c r="B208" s="2"/>
      <c r="C208" s="6"/>
      <c r="D208" s="6"/>
    </row>
    <row r="209" spans="2:4" x14ac:dyDescent="0.2">
      <c r="B209" s="2"/>
      <c r="C209" s="6"/>
      <c r="D209" s="6"/>
    </row>
    <row r="210" spans="2:4" x14ac:dyDescent="0.2">
      <c r="B210" s="2"/>
      <c r="C210" s="6"/>
      <c r="D210" s="6"/>
    </row>
    <row r="211" spans="2:4" x14ac:dyDescent="0.2">
      <c r="B211" s="2"/>
      <c r="C211" s="6"/>
      <c r="D211" s="6"/>
    </row>
    <row r="212" spans="2:4" x14ac:dyDescent="0.2">
      <c r="B212" s="2"/>
      <c r="C212" s="6"/>
      <c r="D212" s="6"/>
    </row>
    <row r="213" spans="2:4" x14ac:dyDescent="0.2">
      <c r="B213" s="2"/>
      <c r="C213" s="6"/>
      <c r="D213" s="6"/>
    </row>
    <row r="214" spans="2:4" x14ac:dyDescent="0.2">
      <c r="B214" s="2"/>
      <c r="C214" s="6"/>
      <c r="D214" s="6"/>
    </row>
    <row r="215" spans="2:4" x14ac:dyDescent="0.2">
      <c r="B215" s="2"/>
      <c r="C215" s="6"/>
      <c r="D215" s="6"/>
    </row>
    <row r="216" spans="2:4" x14ac:dyDescent="0.2">
      <c r="B216" s="2"/>
      <c r="C216" s="6"/>
      <c r="D216" s="6"/>
    </row>
    <row r="217" spans="2:4" x14ac:dyDescent="0.2">
      <c r="B217" s="2"/>
      <c r="C217" s="6"/>
      <c r="D217" s="6"/>
    </row>
    <row r="218" spans="2:4" x14ac:dyDescent="0.2">
      <c r="B218" s="2"/>
      <c r="C218" s="6"/>
      <c r="D218" s="6"/>
    </row>
    <row r="219" spans="2:4" x14ac:dyDescent="0.2">
      <c r="B219" s="2"/>
      <c r="C219" s="6"/>
      <c r="D219" s="6"/>
    </row>
    <row r="220" spans="2:4" x14ac:dyDescent="0.2">
      <c r="B220" s="2"/>
      <c r="C220" s="6"/>
      <c r="D220" s="6"/>
    </row>
    <row r="221" spans="2:4" x14ac:dyDescent="0.2">
      <c r="B221" s="2"/>
      <c r="C221" s="6"/>
      <c r="D221" s="6"/>
    </row>
    <row r="222" spans="2:4" x14ac:dyDescent="0.2">
      <c r="B222" s="2"/>
      <c r="C222" s="6"/>
      <c r="D222" s="6"/>
    </row>
    <row r="223" spans="2:4" x14ac:dyDescent="0.2">
      <c r="B223" s="2"/>
      <c r="C223" s="6"/>
      <c r="D223" s="6"/>
    </row>
    <row r="224" spans="2:4" x14ac:dyDescent="0.2">
      <c r="B224" s="2"/>
      <c r="C224" s="6"/>
      <c r="D224" s="6"/>
    </row>
    <row r="225" spans="2:4" x14ac:dyDescent="0.2">
      <c r="B225" s="2"/>
      <c r="C225" s="6"/>
      <c r="D225" s="6"/>
    </row>
    <row r="226" spans="2:4" x14ac:dyDescent="0.2">
      <c r="B226" s="2"/>
      <c r="C226" s="6"/>
      <c r="D226" s="6"/>
    </row>
    <row r="227" spans="2:4" x14ac:dyDescent="0.2">
      <c r="B227" s="2"/>
      <c r="C227" s="6"/>
      <c r="D227" s="6"/>
    </row>
    <row r="228" spans="2:4" x14ac:dyDescent="0.2">
      <c r="B228" s="2"/>
      <c r="C228" s="6"/>
      <c r="D228" s="6"/>
    </row>
    <row r="229" spans="2:4" x14ac:dyDescent="0.2">
      <c r="B229" s="2"/>
      <c r="C229" s="6"/>
      <c r="D229" s="6"/>
    </row>
    <row r="230" spans="2:4" x14ac:dyDescent="0.2">
      <c r="B230" s="2"/>
      <c r="C230" s="6"/>
      <c r="D230" s="6"/>
    </row>
    <row r="231" spans="2:4" x14ac:dyDescent="0.2">
      <c r="B231" s="2"/>
      <c r="C231" s="6"/>
      <c r="D231" s="6"/>
    </row>
    <row r="232" spans="2:4" x14ac:dyDescent="0.2">
      <c r="B232" s="2"/>
      <c r="C232" s="6"/>
      <c r="D232" s="6"/>
    </row>
    <row r="233" spans="2:4" x14ac:dyDescent="0.2">
      <c r="B233" s="2"/>
      <c r="C233" s="6"/>
      <c r="D233" s="6"/>
    </row>
    <row r="234" spans="2:4" x14ac:dyDescent="0.2">
      <c r="B234" s="2"/>
      <c r="C234" s="6"/>
      <c r="D234" s="6"/>
    </row>
    <row r="235" spans="2:4" x14ac:dyDescent="0.2">
      <c r="B235" s="2"/>
      <c r="C235" s="6"/>
      <c r="D235" s="6"/>
    </row>
    <row r="236" spans="2:4" x14ac:dyDescent="0.2">
      <c r="B236" s="2"/>
      <c r="C236" s="6"/>
      <c r="D236" s="6"/>
    </row>
    <row r="237" spans="2:4" x14ac:dyDescent="0.2">
      <c r="B237" s="2"/>
      <c r="C237" s="6"/>
      <c r="D237" s="6"/>
    </row>
    <row r="238" spans="2:4" x14ac:dyDescent="0.2">
      <c r="B238" s="2"/>
      <c r="C238" s="6"/>
      <c r="D238" s="6"/>
    </row>
    <row r="239" spans="2:4" x14ac:dyDescent="0.2">
      <c r="B239" s="2"/>
      <c r="C239" s="6"/>
      <c r="D239" s="6"/>
    </row>
    <row r="240" spans="2:4" x14ac:dyDescent="0.2">
      <c r="B240" s="2"/>
      <c r="C240" s="6"/>
      <c r="D240" s="6"/>
    </row>
    <row r="241" spans="2:4" x14ac:dyDescent="0.2">
      <c r="B241" s="2"/>
      <c r="C241" s="6"/>
      <c r="D241" s="6"/>
    </row>
    <row r="242" spans="2:4" x14ac:dyDescent="0.2">
      <c r="B242" s="2"/>
      <c r="C242" s="6"/>
      <c r="D242" s="6"/>
    </row>
    <row r="243" spans="2:4" x14ac:dyDescent="0.2">
      <c r="B243" s="2"/>
      <c r="C243" s="6"/>
      <c r="D243" s="6"/>
    </row>
    <row r="244" spans="2:4" x14ac:dyDescent="0.2">
      <c r="B244" s="2"/>
      <c r="C244" s="6"/>
      <c r="D244" s="6"/>
    </row>
    <row r="245" spans="2:4" x14ac:dyDescent="0.2">
      <c r="B245" s="2"/>
      <c r="C245" s="6"/>
      <c r="D245" s="6"/>
    </row>
    <row r="246" spans="2:4" x14ac:dyDescent="0.2">
      <c r="B246" s="2"/>
      <c r="C246" s="6"/>
      <c r="D246" s="6"/>
    </row>
    <row r="247" spans="2:4" x14ac:dyDescent="0.2">
      <c r="B247" s="2"/>
      <c r="C247" s="6"/>
      <c r="D247" s="6"/>
    </row>
    <row r="248" spans="2:4" x14ac:dyDescent="0.2">
      <c r="B248" s="2"/>
      <c r="C248" s="6"/>
      <c r="D248" s="6"/>
    </row>
    <row r="249" spans="2:4" x14ac:dyDescent="0.2">
      <c r="B249" s="2"/>
      <c r="C249" s="6"/>
      <c r="D249" s="6"/>
    </row>
    <row r="250" spans="2:4" x14ac:dyDescent="0.2">
      <c r="B250" s="2"/>
      <c r="C250" s="6"/>
      <c r="D250" s="6"/>
    </row>
    <row r="251" spans="2:4" x14ac:dyDescent="0.2">
      <c r="B251" s="2"/>
      <c r="C251" s="6"/>
      <c r="D251" s="6"/>
    </row>
    <row r="252" spans="2:4" x14ac:dyDescent="0.2">
      <c r="B252" s="2"/>
      <c r="C252" s="6"/>
      <c r="D252" s="6"/>
    </row>
    <row r="253" spans="2:4" x14ac:dyDescent="0.2">
      <c r="B253" s="2"/>
      <c r="C253" s="6"/>
      <c r="D253" s="6"/>
    </row>
    <row r="254" spans="2:4" x14ac:dyDescent="0.2">
      <c r="B254" s="2"/>
      <c r="C254" s="6"/>
      <c r="D254" s="6"/>
    </row>
    <row r="255" spans="2:4" x14ac:dyDescent="0.2">
      <c r="B255" s="2"/>
      <c r="C255" s="6"/>
      <c r="D255" s="6"/>
    </row>
    <row r="256" spans="2:4" x14ac:dyDescent="0.2">
      <c r="B256" s="2"/>
      <c r="C256" s="6"/>
      <c r="D256" s="6"/>
    </row>
    <row r="257" spans="2:4" x14ac:dyDescent="0.2">
      <c r="B257" s="2"/>
      <c r="C257" s="6"/>
      <c r="D257" s="6"/>
    </row>
    <row r="258" spans="2:4" x14ac:dyDescent="0.2">
      <c r="B258" s="2"/>
      <c r="C258" s="6"/>
      <c r="D258" s="6"/>
    </row>
    <row r="259" spans="2:4" x14ac:dyDescent="0.2">
      <c r="B259" s="2"/>
      <c r="C259" s="6"/>
      <c r="D259" s="6"/>
    </row>
    <row r="260" spans="2:4" x14ac:dyDescent="0.2">
      <c r="B260" s="2"/>
      <c r="C260" s="6"/>
      <c r="D260" s="6"/>
    </row>
    <row r="261" spans="2:4" x14ac:dyDescent="0.2">
      <c r="B261" s="2"/>
      <c r="C261" s="6"/>
      <c r="D261" s="6"/>
    </row>
    <row r="262" spans="2:4" x14ac:dyDescent="0.2">
      <c r="B262" s="2"/>
      <c r="C262" s="6"/>
      <c r="D262" s="6"/>
    </row>
    <row r="263" spans="2:4" x14ac:dyDescent="0.2">
      <c r="B263" s="2"/>
      <c r="C263" s="6"/>
      <c r="D263" s="6"/>
    </row>
    <row r="264" spans="2:4" x14ac:dyDescent="0.2">
      <c r="B264" s="2"/>
      <c r="C264" s="6"/>
      <c r="D264" s="6"/>
    </row>
    <row r="265" spans="2:4" x14ac:dyDescent="0.2">
      <c r="B265" s="2"/>
      <c r="C265" s="6"/>
      <c r="D265" s="6"/>
    </row>
    <row r="266" spans="2:4" x14ac:dyDescent="0.2">
      <c r="B266" s="2"/>
      <c r="C266" s="6"/>
      <c r="D266" s="6"/>
    </row>
    <row r="267" spans="2:4" x14ac:dyDescent="0.2">
      <c r="B267" s="2"/>
      <c r="C267" s="6"/>
      <c r="D267" s="6"/>
    </row>
    <row r="268" spans="2:4" x14ac:dyDescent="0.2">
      <c r="B268" s="2"/>
      <c r="C268" s="6"/>
      <c r="D268" s="6"/>
    </row>
    <row r="269" spans="2:4" x14ac:dyDescent="0.2">
      <c r="B269" s="2"/>
      <c r="C269" s="6"/>
      <c r="D269" s="6"/>
    </row>
    <row r="270" spans="2:4" x14ac:dyDescent="0.2">
      <c r="B270" s="2"/>
      <c r="C270" s="6"/>
      <c r="D270" s="6"/>
    </row>
    <row r="271" spans="2:4" x14ac:dyDescent="0.2">
      <c r="B271" s="2"/>
      <c r="C271" s="6"/>
      <c r="D271" s="6"/>
    </row>
    <row r="272" spans="2:4" x14ac:dyDescent="0.2">
      <c r="B272" s="2"/>
      <c r="C272" s="6"/>
      <c r="D272" s="6"/>
    </row>
    <row r="273" spans="2:4" x14ac:dyDescent="0.2">
      <c r="B273" s="2"/>
      <c r="C273" s="6"/>
      <c r="D273" s="6"/>
    </row>
    <row r="274" spans="2:4" x14ac:dyDescent="0.2">
      <c r="B274" s="2"/>
      <c r="C274" s="6"/>
      <c r="D274" s="6"/>
    </row>
    <row r="275" spans="2:4" x14ac:dyDescent="0.2">
      <c r="B275" s="2"/>
      <c r="C275" s="6"/>
      <c r="D275" s="6"/>
    </row>
    <row r="276" spans="2:4" x14ac:dyDescent="0.2">
      <c r="B276" s="2"/>
      <c r="C276" s="6"/>
      <c r="D276" s="6"/>
    </row>
    <row r="277" spans="2:4" x14ac:dyDescent="0.2">
      <c r="B277" s="2"/>
      <c r="C277" s="6"/>
      <c r="D277" s="6"/>
    </row>
    <row r="278" spans="2:4" x14ac:dyDescent="0.2">
      <c r="B278" s="2"/>
      <c r="C278" s="6"/>
      <c r="D278" s="6"/>
    </row>
    <row r="279" spans="2:4" x14ac:dyDescent="0.2">
      <c r="B279" s="2"/>
      <c r="C279" s="6"/>
      <c r="D279" s="6"/>
    </row>
    <row r="280" spans="2:4" x14ac:dyDescent="0.2">
      <c r="B280" s="2"/>
      <c r="C280" s="6"/>
      <c r="D280" s="6"/>
    </row>
    <row r="281" spans="2:4" x14ac:dyDescent="0.2">
      <c r="B281" s="2"/>
      <c r="C281" s="6"/>
      <c r="D281" s="6"/>
    </row>
    <row r="282" spans="2:4" x14ac:dyDescent="0.2">
      <c r="B282" s="2"/>
      <c r="C282" s="6"/>
      <c r="D282" s="6"/>
    </row>
    <row r="283" spans="2:4" x14ac:dyDescent="0.2">
      <c r="B283" s="2"/>
      <c r="C283" s="6"/>
      <c r="D283" s="6"/>
    </row>
    <row r="284" spans="2:4" x14ac:dyDescent="0.2">
      <c r="B284" s="2"/>
      <c r="C284" s="6"/>
      <c r="D284" s="6"/>
    </row>
    <row r="285" spans="2:4" x14ac:dyDescent="0.2">
      <c r="B285" s="2"/>
      <c r="C285" s="6"/>
      <c r="D285" s="6"/>
    </row>
    <row r="286" spans="2:4" x14ac:dyDescent="0.2">
      <c r="B286" s="2"/>
      <c r="C286" s="6"/>
      <c r="D286" s="6"/>
    </row>
    <row r="287" spans="2:4" x14ac:dyDescent="0.2">
      <c r="B287" s="2"/>
      <c r="C287" s="6"/>
      <c r="D287" s="6"/>
    </row>
    <row r="288" spans="2:4" x14ac:dyDescent="0.2">
      <c r="B288" s="2"/>
      <c r="C288" s="6"/>
      <c r="D288" s="6"/>
    </row>
    <row r="289" spans="2:4" x14ac:dyDescent="0.2">
      <c r="B289" s="2"/>
      <c r="C289" s="6"/>
      <c r="D289" s="6"/>
    </row>
    <row r="290" spans="2:4" x14ac:dyDescent="0.2">
      <c r="B290" s="2"/>
      <c r="C290" s="6"/>
      <c r="D290" s="6"/>
    </row>
    <row r="291" spans="2:4" x14ac:dyDescent="0.2">
      <c r="B291" s="2"/>
      <c r="C291" s="6"/>
      <c r="D291" s="6"/>
    </row>
    <row r="292" spans="2:4" x14ac:dyDescent="0.2">
      <c r="B292" s="2"/>
      <c r="C292" s="6"/>
      <c r="D292" s="6"/>
    </row>
    <row r="293" spans="2:4" x14ac:dyDescent="0.2">
      <c r="B293" s="2"/>
      <c r="C293" s="6"/>
      <c r="D293" s="6"/>
    </row>
    <row r="294" spans="2:4" x14ac:dyDescent="0.2">
      <c r="B294" s="2"/>
      <c r="C294" s="6"/>
      <c r="D294" s="6"/>
    </row>
    <row r="295" spans="2:4" x14ac:dyDescent="0.2">
      <c r="B295" s="2"/>
      <c r="C295" s="6"/>
      <c r="D295" s="6"/>
    </row>
    <row r="296" spans="2:4" x14ac:dyDescent="0.2">
      <c r="B296" s="2"/>
      <c r="C296" s="6"/>
      <c r="D296" s="6"/>
    </row>
    <row r="297" spans="2:4" x14ac:dyDescent="0.2">
      <c r="B297" s="2"/>
      <c r="C297" s="6"/>
      <c r="D297" s="6"/>
    </row>
    <row r="298" spans="2:4" x14ac:dyDescent="0.2">
      <c r="B298" s="2"/>
      <c r="C298" s="6"/>
      <c r="D298" s="6"/>
    </row>
    <row r="299" spans="2:4" x14ac:dyDescent="0.2">
      <c r="B299" s="2"/>
      <c r="C299" s="6"/>
      <c r="D299" s="6"/>
    </row>
    <row r="300" spans="2:4" x14ac:dyDescent="0.2">
      <c r="B300" s="2"/>
      <c r="C300" s="6"/>
      <c r="D300" s="6"/>
    </row>
    <row r="301" spans="2:4" x14ac:dyDescent="0.2">
      <c r="B301" s="2"/>
      <c r="C301" s="6"/>
      <c r="D301" s="6"/>
    </row>
    <row r="302" spans="2:4" x14ac:dyDescent="0.2">
      <c r="B302" s="2"/>
      <c r="C302" s="6"/>
      <c r="D302" s="6"/>
    </row>
    <row r="303" spans="2:4" x14ac:dyDescent="0.2">
      <c r="B303" s="2"/>
      <c r="C303" s="6"/>
      <c r="D303" s="6"/>
    </row>
    <row r="304" spans="2:4" x14ac:dyDescent="0.2">
      <c r="B304" s="2"/>
      <c r="C304" s="6"/>
      <c r="D304" s="6"/>
    </row>
    <row r="305" spans="2:4" x14ac:dyDescent="0.2">
      <c r="B305" s="2"/>
      <c r="C305" s="6"/>
      <c r="D305" s="6"/>
    </row>
    <row r="306" spans="2:4" x14ac:dyDescent="0.2">
      <c r="B306" s="2"/>
      <c r="C306" s="6"/>
      <c r="D306" s="6"/>
    </row>
    <row r="307" spans="2:4" x14ac:dyDescent="0.2">
      <c r="B307" s="2"/>
      <c r="C307" s="6"/>
      <c r="D307" s="6"/>
    </row>
    <row r="308" spans="2:4" x14ac:dyDescent="0.2">
      <c r="B308" s="2"/>
      <c r="C308" s="6"/>
      <c r="D308" s="6"/>
    </row>
    <row r="309" spans="2:4" x14ac:dyDescent="0.2">
      <c r="B309" s="2"/>
      <c r="C309" s="6"/>
      <c r="D309" s="6"/>
    </row>
    <row r="310" spans="2:4" x14ac:dyDescent="0.2">
      <c r="B310" s="2"/>
      <c r="C310" s="6"/>
      <c r="D310" s="6"/>
    </row>
    <row r="311" spans="2:4" x14ac:dyDescent="0.2">
      <c r="B311" s="2"/>
      <c r="C311" s="6"/>
      <c r="D311" s="6"/>
    </row>
    <row r="312" spans="2:4" x14ac:dyDescent="0.2">
      <c r="B312" s="2"/>
      <c r="C312" s="6"/>
      <c r="D312" s="6"/>
    </row>
    <row r="313" spans="2:4" x14ac:dyDescent="0.2">
      <c r="B313" s="2"/>
      <c r="C313" s="6"/>
      <c r="D313" s="6"/>
    </row>
    <row r="314" spans="2:4" x14ac:dyDescent="0.2">
      <c r="B314" s="2"/>
      <c r="C314" s="6"/>
      <c r="D314" s="6"/>
    </row>
    <row r="315" spans="2:4" x14ac:dyDescent="0.2">
      <c r="B315" s="2"/>
      <c r="C315" s="6"/>
      <c r="D315" s="6"/>
    </row>
    <row r="316" spans="2:4" x14ac:dyDescent="0.2">
      <c r="B316" s="2"/>
      <c r="C316" s="6"/>
      <c r="D316" s="6"/>
    </row>
    <row r="317" spans="2:4" x14ac:dyDescent="0.2">
      <c r="B317" s="2"/>
      <c r="C317" s="6"/>
      <c r="D317" s="6"/>
    </row>
    <row r="318" spans="2:4" x14ac:dyDescent="0.2">
      <c r="B318" s="2"/>
      <c r="C318" s="6"/>
      <c r="D318" s="6"/>
    </row>
    <row r="319" spans="2:4" x14ac:dyDescent="0.2">
      <c r="B319" s="2"/>
      <c r="C319" s="6"/>
      <c r="D319" s="6"/>
    </row>
    <row r="320" spans="2:4" x14ac:dyDescent="0.2">
      <c r="B320" s="2"/>
      <c r="C320" s="6"/>
      <c r="D320" s="6"/>
    </row>
    <row r="321" spans="2:4" x14ac:dyDescent="0.2">
      <c r="B321" s="2"/>
      <c r="C321" s="6"/>
      <c r="D321" s="6"/>
    </row>
    <row r="322" spans="2:4" x14ac:dyDescent="0.2">
      <c r="B322" s="2"/>
      <c r="C322" s="6"/>
      <c r="D322" s="6"/>
    </row>
    <row r="323" spans="2:4" x14ac:dyDescent="0.2">
      <c r="B323" s="2"/>
      <c r="C323" s="6"/>
      <c r="D323" s="6"/>
    </row>
    <row r="324" spans="2:4" x14ac:dyDescent="0.2">
      <c r="B324" s="2"/>
      <c r="C324" s="6"/>
      <c r="D324" s="6"/>
    </row>
    <row r="325" spans="2:4" x14ac:dyDescent="0.2">
      <c r="B325" s="2"/>
      <c r="C325" s="6"/>
      <c r="D325" s="6"/>
    </row>
    <row r="326" spans="2:4" x14ac:dyDescent="0.2">
      <c r="B326" s="2"/>
      <c r="C326" s="6"/>
      <c r="D326" s="6"/>
    </row>
    <row r="327" spans="2:4" x14ac:dyDescent="0.2">
      <c r="B327" s="2"/>
      <c r="C327" s="6"/>
      <c r="D327" s="6"/>
    </row>
    <row r="328" spans="2:4" x14ac:dyDescent="0.2">
      <c r="B328" s="2"/>
      <c r="C328" s="6"/>
      <c r="D328" s="6"/>
    </row>
    <row r="329" spans="2:4" x14ac:dyDescent="0.2">
      <c r="C329" s="6"/>
      <c r="D329" s="6"/>
    </row>
    <row r="330" spans="2:4" x14ac:dyDescent="0.2">
      <c r="C330" s="6"/>
      <c r="D330" s="6"/>
    </row>
    <row r="331" spans="2:4" x14ac:dyDescent="0.2">
      <c r="C331" s="6"/>
      <c r="D331" s="6"/>
    </row>
    <row r="332" spans="2:4" x14ac:dyDescent="0.2">
      <c r="C332" s="6"/>
      <c r="D332" s="6"/>
    </row>
    <row r="333" spans="2:4" x14ac:dyDescent="0.2">
      <c r="C333" s="6"/>
      <c r="D333" s="6"/>
    </row>
    <row r="334" spans="2:4" x14ac:dyDescent="0.2">
      <c r="C334" s="6"/>
      <c r="D334" s="6"/>
    </row>
    <row r="335" spans="2:4" x14ac:dyDescent="0.2">
      <c r="C335" s="6"/>
      <c r="D335" s="6"/>
    </row>
    <row r="336" spans="2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</sheetData>
  <sortState xmlns:xlrd2="http://schemas.microsoft.com/office/spreadsheetml/2017/richdata2" ref="A21:Z59">
    <sortCondition ref="C21:C59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2024-08-22T06:24:49Z</dcterms:modified>
</cp:coreProperties>
</file>