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46FBEEA-A818-4070-983D-3CFDF628B9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/>
  <c r="G29" i="1"/>
  <c r="K29" i="1" s="1"/>
  <c r="Q29" i="1"/>
  <c r="E30" i="1"/>
  <c r="F30" i="1" s="1"/>
  <c r="G30" i="1" s="1"/>
  <c r="K30" i="1" s="1"/>
  <c r="Q30" i="1"/>
  <c r="E31" i="1"/>
  <c r="F31" i="1"/>
  <c r="G31" i="1" s="1"/>
  <c r="K31" i="1" s="1"/>
  <c r="Q31" i="1"/>
  <c r="E32" i="1"/>
  <c r="F32" i="1" s="1"/>
  <c r="G32" i="1" s="1"/>
  <c r="K32" i="1" s="1"/>
  <c r="Q32" i="1"/>
  <c r="E33" i="1"/>
  <c r="F33" i="1"/>
  <c r="G33" i="1"/>
  <c r="K33" i="1" s="1"/>
  <c r="Q33" i="1"/>
  <c r="E34" i="1"/>
  <c r="F34" i="1" s="1"/>
  <c r="G34" i="1" s="1"/>
  <c r="K34" i="1" s="1"/>
  <c r="Q34" i="1"/>
  <c r="E35" i="1"/>
  <c r="F35" i="1"/>
  <c r="G35" i="1" s="1"/>
  <c r="K35" i="1" s="1"/>
  <c r="Q35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32" i="1"/>
  <c r="O30" i="1"/>
  <c r="O29" i="1"/>
  <c r="O23" i="1"/>
  <c r="O27" i="1"/>
  <c r="O31" i="1"/>
  <c r="O35" i="1"/>
  <c r="O26" i="1"/>
  <c r="O34" i="1"/>
  <c r="O22" i="1"/>
  <c r="O25" i="1"/>
  <c r="O33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<sst xmlns="http://schemas.openxmlformats.org/spreadsheetml/2006/main" count="81" uniqueCount="52">
  <si>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</si>
  <si>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</si>
  <si>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</si>
  <si>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</si>
  <si>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</si>
  <si>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</si>
  <si>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</si>
  <si>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</si>
  <si>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</si>
  <si>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</si>
  <si>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</si>
  <si>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</si>
  <si>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</si>
  <si>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</si>
  <si>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</si>
  <si>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</si>
  <si>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</si>
  <si>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</si>
  <si>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</si>
  <si>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</si>
  <si>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</si>
  <si>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</si>
  <si>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</si>
  <si>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</si>
  <si>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</si>
  <si>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</si>
  <si>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</si>
  <si>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</si>
  <si>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</si>
  <si>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</si>
  <si>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</si>
  <si>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</si>
  <si>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</si>
  <si>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</si>
  <si>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</si>
  <si>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</si>
  <si>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</si>
  <si>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</si>
  <si>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</si>
  <si>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</si>
  <si>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</si>
  <si>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</si>
  <si>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</si>
  <si>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</si>
  <si>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</si>
  <si>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</si>
  <si>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Wise J202220.2+591043 Cyg</t>
  </si>
  <si>
    <t>BAV 91 Feb 2024</t>
  </si>
  <si>
    <t>I</t>
  </si>
  <si>
    <t>EW</t>
  </si>
  <si>
    <t>VSX</t>
  </si>
  <si>
    <t>16.02 (0.30)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</si>
</sst>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1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Wise J202220.2+591043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6982.5</c:v>
                </c:pt>
                <c:pt idx="2">
                  <c:v>7101.5</c:v>
                </c:pt>
                <c:pt idx="3">
                  <c:v>7188.5</c:v>
                </c:pt>
                <c:pt idx="4">
                  <c:v>7189</c:v>
                </c:pt>
                <c:pt idx="5">
                  <c:v>7251</c:v>
                </c:pt>
                <c:pt idx="6">
                  <c:v>8031</c:v>
                </c:pt>
                <c:pt idx="7">
                  <c:v>8090.5</c:v>
                </c:pt>
                <c:pt idx="8">
                  <c:v>8135</c:v>
                </c:pt>
                <c:pt idx="9">
                  <c:v>9846.5</c:v>
                </c:pt>
                <c:pt idx="10">
                  <c:v>9914</c:v>
                </c:pt>
                <c:pt idx="11">
                  <c:v>10723.5</c:v>
                </c:pt>
                <c:pt idx="12">
                  <c:v>10795.5</c:v>
                </c:pt>
                <c:pt idx="13">
                  <c:v>10825.5</c:v>
                </c:pt>
                <c:pt idx="14">
                  <c:v>11031.5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6982.5</c:v>
                </c:pt>
                <c:pt idx="2">
                  <c:v>7101.5</c:v>
                </c:pt>
                <c:pt idx="3">
                  <c:v>7188.5</c:v>
                </c:pt>
                <c:pt idx="4">
                  <c:v>7189</c:v>
                </c:pt>
                <c:pt idx="5">
                  <c:v>7251</c:v>
                </c:pt>
                <c:pt idx="6">
                  <c:v>8031</c:v>
                </c:pt>
                <c:pt idx="7">
                  <c:v>8090.5</c:v>
                </c:pt>
                <c:pt idx="8">
                  <c:v>8135</c:v>
                </c:pt>
                <c:pt idx="9">
                  <c:v>9846.5</c:v>
                </c:pt>
                <c:pt idx="10">
                  <c:v>9914</c:v>
                </c:pt>
                <c:pt idx="11">
                  <c:v>10723.5</c:v>
                </c:pt>
                <c:pt idx="12">
                  <c:v>10795.5</c:v>
                </c:pt>
                <c:pt idx="13">
                  <c:v>10825.5</c:v>
                </c:pt>
                <c:pt idx="14">
                  <c:v>11031.5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6982.5</c:v>
                </c:pt>
                <c:pt idx="2">
                  <c:v>7101.5</c:v>
                </c:pt>
                <c:pt idx="3">
                  <c:v>7188.5</c:v>
                </c:pt>
                <c:pt idx="4">
                  <c:v>7189</c:v>
                </c:pt>
                <c:pt idx="5">
                  <c:v>7251</c:v>
                </c:pt>
                <c:pt idx="6">
                  <c:v>8031</c:v>
                </c:pt>
                <c:pt idx="7">
                  <c:v>8090.5</c:v>
                </c:pt>
                <c:pt idx="8">
                  <c:v>8135</c:v>
                </c:pt>
                <c:pt idx="9">
                  <c:v>9846.5</c:v>
                </c:pt>
                <c:pt idx="10">
                  <c:v>9914</c:v>
                </c:pt>
                <c:pt idx="11">
                  <c:v>10723.5</c:v>
                </c:pt>
                <c:pt idx="12">
                  <c:v>10795.5</c:v>
                </c:pt>
                <c:pt idx="13">
                  <c:v>10825.5</c:v>
                </c:pt>
                <c:pt idx="14">
                  <c:v>11031.5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6982.5</c:v>
                </c:pt>
                <c:pt idx="2">
                  <c:v>7101.5</c:v>
                </c:pt>
                <c:pt idx="3">
                  <c:v>7188.5</c:v>
                </c:pt>
                <c:pt idx="4">
                  <c:v>7189</c:v>
                </c:pt>
                <c:pt idx="5">
                  <c:v>7251</c:v>
                </c:pt>
                <c:pt idx="6">
                  <c:v>8031</c:v>
                </c:pt>
                <c:pt idx="7">
                  <c:v>8090.5</c:v>
                </c:pt>
                <c:pt idx="8">
                  <c:v>8135</c:v>
                </c:pt>
                <c:pt idx="9">
                  <c:v>9846.5</c:v>
                </c:pt>
                <c:pt idx="10">
                  <c:v>9914</c:v>
                </c:pt>
                <c:pt idx="11">
                  <c:v>10723.5</c:v>
                </c:pt>
                <c:pt idx="12">
                  <c:v>10795.5</c:v>
                </c:pt>
                <c:pt idx="13">
                  <c:v>10825.5</c:v>
                </c:pt>
                <c:pt idx="14">
                  <c:v>11031.5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-8.2264999946346506E-3</c:v>
                </c:pt>
                <c:pt idx="2">
                  <c:v>4.9537000013515353E-3</c:v>
                </c:pt>
                <c:pt idx="3">
                  <c:v>-8.7170000188052654E-4</c:v>
                </c:pt>
                <c:pt idx="4">
                  <c:v>-2.3138000033213757E-3</c:v>
                </c:pt>
                <c:pt idx="5">
                  <c:v>-1.4341999922180548E-3</c:v>
                </c:pt>
                <c:pt idx="6">
                  <c:v>1.189800001156982E-3</c:v>
                </c:pt>
                <c:pt idx="7">
                  <c:v>-2.010000025620684E-5</c:v>
                </c:pt>
                <c:pt idx="8">
                  <c:v>-2.2669999962090515E-3</c:v>
                </c:pt>
                <c:pt idx="9">
                  <c:v>3.5246999977971427E-3</c:v>
                </c:pt>
                <c:pt idx="10">
                  <c:v>-8.0587999982526526E-3</c:v>
                </c:pt>
                <c:pt idx="11">
                  <c:v>-2.1186999947531149E-3</c:v>
                </c:pt>
                <c:pt idx="12">
                  <c:v>1.8900005670730025E-5</c:v>
                </c:pt>
                <c:pt idx="13">
                  <c:v>-6.3070999967749231E-3</c:v>
                </c:pt>
                <c:pt idx="14">
                  <c:v>3.0477000036626123E-3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6982.5</c:v>
                </c:pt>
                <c:pt idx="2">
                  <c:v>7101.5</c:v>
                </c:pt>
                <c:pt idx="3">
                  <c:v>7188.5</c:v>
                </c:pt>
                <c:pt idx="4">
                  <c:v>7189</c:v>
                </c:pt>
                <c:pt idx="5">
                  <c:v>7251</c:v>
                </c:pt>
                <c:pt idx="6">
                  <c:v>8031</c:v>
                </c:pt>
                <c:pt idx="7">
                  <c:v>8090.5</c:v>
                </c:pt>
                <c:pt idx="8">
                  <c:v>8135</c:v>
                </c:pt>
                <c:pt idx="9">
                  <c:v>9846.5</c:v>
                </c:pt>
                <c:pt idx="10">
                  <c:v>9914</c:v>
                </c:pt>
                <c:pt idx="11">
                  <c:v>10723.5</c:v>
                </c:pt>
                <c:pt idx="12">
                  <c:v>10795.5</c:v>
                </c:pt>
                <c:pt idx="13">
                  <c:v>10825.5</c:v>
                </c:pt>
                <c:pt idx="14">
                  <c:v>11031.5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6982.5</c:v>
                </c:pt>
                <c:pt idx="2">
                  <c:v>7101.5</c:v>
                </c:pt>
                <c:pt idx="3">
                  <c:v>7188.5</c:v>
                </c:pt>
                <c:pt idx="4">
                  <c:v>7189</c:v>
                </c:pt>
                <c:pt idx="5">
                  <c:v>7251</c:v>
                </c:pt>
                <c:pt idx="6">
                  <c:v>8031</c:v>
                </c:pt>
                <c:pt idx="7">
                  <c:v>8090.5</c:v>
                </c:pt>
                <c:pt idx="8">
                  <c:v>8135</c:v>
                </c:pt>
                <c:pt idx="9">
                  <c:v>9846.5</c:v>
                </c:pt>
                <c:pt idx="10">
                  <c:v>9914</c:v>
                </c:pt>
                <c:pt idx="11">
                  <c:v>10723.5</c:v>
                </c:pt>
                <c:pt idx="12">
                  <c:v>10795.5</c:v>
                </c:pt>
                <c:pt idx="13">
                  <c:v>10825.5</c:v>
                </c:pt>
                <c:pt idx="14">
                  <c:v>11031.5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6982.5</c:v>
                </c:pt>
                <c:pt idx="2">
                  <c:v>7101.5</c:v>
                </c:pt>
                <c:pt idx="3">
                  <c:v>7188.5</c:v>
                </c:pt>
                <c:pt idx="4">
                  <c:v>7189</c:v>
                </c:pt>
                <c:pt idx="5">
                  <c:v>7251</c:v>
                </c:pt>
                <c:pt idx="6">
                  <c:v>8031</c:v>
                </c:pt>
                <c:pt idx="7">
                  <c:v>8090.5</c:v>
                </c:pt>
                <c:pt idx="8">
                  <c:v>8135</c:v>
                </c:pt>
                <c:pt idx="9">
                  <c:v>9846.5</c:v>
                </c:pt>
                <c:pt idx="10">
                  <c:v>9914</c:v>
                </c:pt>
                <c:pt idx="11">
                  <c:v>10723.5</c:v>
                </c:pt>
                <c:pt idx="12">
                  <c:v>10795.5</c:v>
                </c:pt>
                <c:pt idx="13">
                  <c:v>10825.5</c:v>
                </c:pt>
                <c:pt idx="14">
                  <c:v>11031.5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6982.5</c:v>
                </c:pt>
                <c:pt idx="2">
                  <c:v>7101.5</c:v>
                </c:pt>
                <c:pt idx="3">
                  <c:v>7188.5</c:v>
                </c:pt>
                <c:pt idx="4">
                  <c:v>7189</c:v>
                </c:pt>
                <c:pt idx="5">
                  <c:v>7251</c:v>
                </c:pt>
                <c:pt idx="6">
                  <c:v>8031</c:v>
                </c:pt>
                <c:pt idx="7">
                  <c:v>8090.5</c:v>
                </c:pt>
                <c:pt idx="8">
                  <c:v>8135</c:v>
                </c:pt>
                <c:pt idx="9">
                  <c:v>9846.5</c:v>
                </c:pt>
                <c:pt idx="10">
                  <c:v>9914</c:v>
                </c:pt>
                <c:pt idx="11">
                  <c:v>10723.5</c:v>
                </c:pt>
                <c:pt idx="12">
                  <c:v>10795.5</c:v>
                </c:pt>
                <c:pt idx="13">
                  <c:v>10825.5</c:v>
                </c:pt>
                <c:pt idx="14">
                  <c:v>11031.5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-3.3492401789214177E-4</c:v>
                </c:pt>
                <c:pt idx="1">
                  <c:v>-1.1210151446671528E-3</c:v>
                </c:pt>
                <c:pt idx="2">
                  <c:v>-1.1344121864267269E-3</c:v>
                </c:pt>
                <c:pt idx="3">
                  <c:v>-1.1442066623349868E-3</c:v>
                </c:pt>
                <c:pt idx="4">
                  <c:v>-1.1442629524264136E-3</c:v>
                </c:pt>
                <c:pt idx="5">
                  <c:v>-1.1512429237633347E-3</c:v>
                </c:pt>
                <c:pt idx="6">
                  <c:v>-1.2390554663891146E-3</c:v>
                </c:pt>
                <c:pt idx="7">
                  <c:v>-1.2457539872689017E-3</c:v>
                </c:pt>
                <c:pt idx="8">
                  <c:v>-1.2507638054058852E-3</c:v>
                </c:pt>
                <c:pt idx="9">
                  <c:v>-1.4434447883597602E-3</c:v>
                </c:pt>
                <c:pt idx="10">
                  <c:v>-1.4510439507023757E-3</c:v>
                </c:pt>
                <c:pt idx="11">
                  <c:v>-1.5421776087223356E-3</c:v>
                </c:pt>
                <c:pt idx="12">
                  <c:v>-1.5502833818877922E-3</c:v>
                </c:pt>
                <c:pt idx="13">
                  <c:v>-1.5536607873733992E-3</c:v>
                </c:pt>
                <c:pt idx="14">
                  <c:v>-1.5768523050412333E-3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6982.5</c:v>
                      </c:pt>
                      <c:pt idx="2">
                        <c:v>7101.5</c:v>
                      </c:pt>
                      <c:pt idx="3">
                        <c:v>7188.5</c:v>
                      </c:pt>
                      <c:pt idx="4">
                        <c:v>7189</c:v>
                      </c:pt>
                      <c:pt idx="5">
                        <c:v>7251</c:v>
                      </c:pt>
                      <c:pt idx="6">
                        <c:v>8031</c:v>
                      </c:pt>
                      <c:pt idx="7">
                        <c:v>8090.5</c:v>
                      </c:pt>
                      <c:pt idx="8">
                        <c:v>8135</c:v>
                      </c:pt>
                      <c:pt idx="9">
                        <c:v>9846.5</c:v>
                      </c:pt>
                      <c:pt idx="10">
                        <c:v>9914</c:v>
                      </c:pt>
                      <c:pt idx="11">
                        <c:v>10723.5</c:v>
                      </c:pt>
                      <c:pt idx="12">
                        <c:v>10795.5</c:v>
                      </c:pt>
                      <c:pt idx="13">
                        <c:v>10825.5</c:v>
                      </c:pt>
                      <c:pt idx="14">
                        <c:v>11031.5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6982.5</c:v>
                </c:pt>
                <c:pt idx="2">
                  <c:v>7101.5</c:v>
                </c:pt>
                <c:pt idx="3">
                  <c:v>7188.5</c:v>
                </c:pt>
                <c:pt idx="4">
                  <c:v>7189</c:v>
                </c:pt>
                <c:pt idx="5">
                  <c:v>7251</c:v>
                </c:pt>
                <c:pt idx="6">
                  <c:v>8031</c:v>
                </c:pt>
                <c:pt idx="7">
                  <c:v>8090.5</c:v>
                </c:pt>
                <c:pt idx="8">
                  <c:v>8135</c:v>
                </c:pt>
                <c:pt idx="9">
                  <c:v>9846.5</c:v>
                </c:pt>
                <c:pt idx="10">
                  <c:v>9914</c:v>
                </c:pt>
                <c:pt idx="11">
                  <c:v>10723.5</c:v>
                </c:pt>
                <c:pt idx="12">
                  <c:v>10795.5</c:v>
                </c:pt>
                <c:pt idx="13">
                  <c:v>10825.5</c:v>
                </c:pt>
                <c:pt idx="14">
                  <c:v>11031.5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6982.5</c:v>
                </c:pt>
                <c:pt idx="2">
                  <c:v>7101.5</c:v>
                </c:pt>
                <c:pt idx="3">
                  <c:v>7188.5</c:v>
                </c:pt>
                <c:pt idx="4">
                  <c:v>7189</c:v>
                </c:pt>
                <c:pt idx="5">
                  <c:v>7251</c:v>
                </c:pt>
                <c:pt idx="6">
                  <c:v>8031</c:v>
                </c:pt>
                <c:pt idx="7">
                  <c:v>8090.5</c:v>
                </c:pt>
                <c:pt idx="8">
                  <c:v>8135</c:v>
                </c:pt>
                <c:pt idx="9">
                  <c:v>9846.5</c:v>
                </c:pt>
                <c:pt idx="10">
                  <c:v>9914</c:v>
                </c:pt>
                <c:pt idx="11">
                  <c:v>10723.5</c:v>
                </c:pt>
                <c:pt idx="12">
                  <c:v>10795.5</c:v>
                </c:pt>
                <c:pt idx="13">
                  <c:v>10825.5</c:v>
                </c:pt>
                <c:pt idx="14">
                  <c:v>11031.5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6982.5</c:v>
                </c:pt>
                <c:pt idx="2">
                  <c:v>7101.5</c:v>
                </c:pt>
                <c:pt idx="3">
                  <c:v>7188.5</c:v>
                </c:pt>
                <c:pt idx="4">
                  <c:v>7189</c:v>
                </c:pt>
                <c:pt idx="5">
                  <c:v>7251</c:v>
                </c:pt>
                <c:pt idx="6">
                  <c:v>8031</c:v>
                </c:pt>
                <c:pt idx="7">
                  <c:v>8090.5</c:v>
                </c:pt>
                <c:pt idx="8">
                  <c:v>8135</c:v>
                </c:pt>
                <c:pt idx="9">
                  <c:v>9846.5</c:v>
                </c:pt>
                <c:pt idx="10">
                  <c:v>9914</c:v>
                </c:pt>
                <c:pt idx="11">
                  <c:v>10723.5</c:v>
                </c:pt>
                <c:pt idx="12">
                  <c:v>10795.5</c:v>
                </c:pt>
                <c:pt idx="13">
                  <c:v>10825.5</c:v>
                </c:pt>
                <c:pt idx="14">
                  <c:v>11031.5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6982.5</c:v>
                </c:pt>
                <c:pt idx="2">
                  <c:v>7101.5</c:v>
                </c:pt>
                <c:pt idx="3">
                  <c:v>7188.5</c:v>
                </c:pt>
                <c:pt idx="4">
                  <c:v>7189</c:v>
                </c:pt>
                <c:pt idx="5">
                  <c:v>7251</c:v>
                </c:pt>
                <c:pt idx="6">
                  <c:v>8031</c:v>
                </c:pt>
                <c:pt idx="7">
                  <c:v>8090.5</c:v>
                </c:pt>
                <c:pt idx="8">
                  <c:v>8135</c:v>
                </c:pt>
                <c:pt idx="9">
                  <c:v>9846.5</c:v>
                </c:pt>
                <c:pt idx="10">
                  <c:v>9914</c:v>
                </c:pt>
                <c:pt idx="11">
                  <c:v>10723.5</c:v>
                </c:pt>
                <c:pt idx="12">
                  <c:v>10795.5</c:v>
                </c:pt>
                <c:pt idx="13">
                  <c:v>10825.5</c:v>
                </c:pt>
                <c:pt idx="14">
                  <c:v>11031.5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-8.2264999946346506E-3</c:v>
                </c:pt>
                <c:pt idx="2">
                  <c:v>4.9537000013515353E-3</c:v>
                </c:pt>
                <c:pt idx="3">
                  <c:v>-8.7170000188052654E-4</c:v>
                </c:pt>
                <c:pt idx="4">
                  <c:v>-2.3138000033213757E-3</c:v>
                </c:pt>
                <c:pt idx="5">
                  <c:v>-1.4341999922180548E-3</c:v>
                </c:pt>
                <c:pt idx="6">
                  <c:v>1.189800001156982E-3</c:v>
                </c:pt>
                <c:pt idx="7">
                  <c:v>-2.010000025620684E-5</c:v>
                </c:pt>
                <c:pt idx="8">
                  <c:v>-2.2669999962090515E-3</c:v>
                </c:pt>
                <c:pt idx="9">
                  <c:v>3.5246999977971427E-3</c:v>
                </c:pt>
                <c:pt idx="10">
                  <c:v>-8.0587999982526526E-3</c:v>
                </c:pt>
                <c:pt idx="11">
                  <c:v>-2.1186999947531149E-3</c:v>
                </c:pt>
                <c:pt idx="12">
                  <c:v>1.8900005670730025E-5</c:v>
                </c:pt>
                <c:pt idx="13">
                  <c:v>-6.3070999967749231E-3</c:v>
                </c:pt>
                <c:pt idx="14">
                  <c:v>3.0477000036626123E-3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6982.5</c:v>
                </c:pt>
                <c:pt idx="2">
                  <c:v>7101.5</c:v>
                </c:pt>
                <c:pt idx="3">
                  <c:v>7188.5</c:v>
                </c:pt>
                <c:pt idx="4">
                  <c:v>7189</c:v>
                </c:pt>
                <c:pt idx="5">
                  <c:v>7251</c:v>
                </c:pt>
                <c:pt idx="6">
                  <c:v>8031</c:v>
                </c:pt>
                <c:pt idx="7">
                  <c:v>8090.5</c:v>
                </c:pt>
                <c:pt idx="8">
                  <c:v>8135</c:v>
                </c:pt>
                <c:pt idx="9">
                  <c:v>9846.5</c:v>
                </c:pt>
                <c:pt idx="10">
                  <c:v>9914</c:v>
                </c:pt>
                <c:pt idx="11">
                  <c:v>10723.5</c:v>
                </c:pt>
                <c:pt idx="12">
                  <c:v>10795.5</c:v>
                </c:pt>
                <c:pt idx="13">
                  <c:v>10825.5</c:v>
                </c:pt>
                <c:pt idx="14">
                  <c:v>11031.5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6982.5</c:v>
                </c:pt>
                <c:pt idx="2">
                  <c:v>7101.5</c:v>
                </c:pt>
                <c:pt idx="3">
                  <c:v>7188.5</c:v>
                </c:pt>
                <c:pt idx="4">
                  <c:v>7189</c:v>
                </c:pt>
                <c:pt idx="5">
                  <c:v>7251</c:v>
                </c:pt>
                <c:pt idx="6">
                  <c:v>8031</c:v>
                </c:pt>
                <c:pt idx="7">
                  <c:v>8090.5</c:v>
                </c:pt>
                <c:pt idx="8">
                  <c:v>8135</c:v>
                </c:pt>
                <c:pt idx="9">
                  <c:v>9846.5</c:v>
                </c:pt>
                <c:pt idx="10">
                  <c:v>9914</c:v>
                </c:pt>
                <c:pt idx="11">
                  <c:v>10723.5</c:v>
                </c:pt>
                <c:pt idx="12">
                  <c:v>10795.5</c:v>
                </c:pt>
                <c:pt idx="13">
                  <c:v>10825.5</c:v>
                </c:pt>
                <c:pt idx="14">
                  <c:v>11031.5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6982.5</c:v>
                </c:pt>
                <c:pt idx="2">
                  <c:v>7101.5</c:v>
                </c:pt>
                <c:pt idx="3">
                  <c:v>7188.5</c:v>
                </c:pt>
                <c:pt idx="4">
                  <c:v>7189</c:v>
                </c:pt>
                <c:pt idx="5">
                  <c:v>7251</c:v>
                </c:pt>
                <c:pt idx="6">
                  <c:v>8031</c:v>
                </c:pt>
                <c:pt idx="7">
                  <c:v>8090.5</c:v>
                </c:pt>
                <c:pt idx="8">
                  <c:v>8135</c:v>
                </c:pt>
                <c:pt idx="9">
                  <c:v>9846.5</c:v>
                </c:pt>
                <c:pt idx="10">
                  <c:v>9914</c:v>
                </c:pt>
                <c:pt idx="11">
                  <c:v>10723.5</c:v>
                </c:pt>
                <c:pt idx="12">
                  <c:v>10795.5</c:v>
                </c:pt>
                <c:pt idx="13">
                  <c:v>10825.5</c:v>
                </c:pt>
                <c:pt idx="14">
                  <c:v>11031.5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6982.5</c:v>
                </c:pt>
                <c:pt idx="2">
                  <c:v>7101.5</c:v>
                </c:pt>
                <c:pt idx="3">
                  <c:v>7188.5</c:v>
                </c:pt>
                <c:pt idx="4">
                  <c:v>7189</c:v>
                </c:pt>
                <c:pt idx="5">
                  <c:v>7251</c:v>
                </c:pt>
                <c:pt idx="6">
                  <c:v>8031</c:v>
                </c:pt>
                <c:pt idx="7">
                  <c:v>8090.5</c:v>
                </c:pt>
                <c:pt idx="8">
                  <c:v>8135</c:v>
                </c:pt>
                <c:pt idx="9">
                  <c:v>9846.5</c:v>
                </c:pt>
                <c:pt idx="10">
                  <c:v>9914</c:v>
                </c:pt>
                <c:pt idx="11">
                  <c:v>10723.5</c:v>
                </c:pt>
                <c:pt idx="12">
                  <c:v>10795.5</c:v>
                </c:pt>
                <c:pt idx="13">
                  <c:v>10825.5</c:v>
                </c:pt>
                <c:pt idx="14">
                  <c:v>11031.5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-3.3492401789214177E-4</c:v>
                </c:pt>
                <c:pt idx="1">
                  <c:v>-1.1210151446671528E-3</c:v>
                </c:pt>
                <c:pt idx="2">
                  <c:v>-1.1344121864267269E-3</c:v>
                </c:pt>
                <c:pt idx="3">
                  <c:v>-1.1442066623349868E-3</c:v>
                </c:pt>
                <c:pt idx="4">
                  <c:v>-1.1442629524264136E-3</c:v>
                </c:pt>
                <c:pt idx="5">
                  <c:v>-1.1512429237633347E-3</c:v>
                </c:pt>
                <c:pt idx="6">
                  <c:v>-1.2390554663891146E-3</c:v>
                </c:pt>
                <c:pt idx="7">
                  <c:v>-1.2457539872689017E-3</c:v>
                </c:pt>
                <c:pt idx="8">
                  <c:v>-1.2507638054058852E-3</c:v>
                </c:pt>
                <c:pt idx="9">
                  <c:v>-1.4434447883597602E-3</c:v>
                </c:pt>
                <c:pt idx="10">
                  <c:v>-1.4510439507023757E-3</c:v>
                </c:pt>
                <c:pt idx="11">
                  <c:v>-1.5421776087223356E-3</c:v>
                </c:pt>
                <c:pt idx="12">
                  <c:v>-1.5502833818877922E-3</c:v>
                </c:pt>
                <c:pt idx="13">
                  <c:v>-1.5536607873733992E-3</c:v>
                </c:pt>
                <c:pt idx="14">
                  <c:v>-1.5768523050412333E-3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6982.5</c:v>
                </c:pt>
                <c:pt idx="2">
                  <c:v>7101.5</c:v>
                </c:pt>
                <c:pt idx="3">
                  <c:v>7188.5</c:v>
                </c:pt>
                <c:pt idx="4">
                  <c:v>7189</c:v>
                </c:pt>
                <c:pt idx="5">
                  <c:v>7251</c:v>
                </c:pt>
                <c:pt idx="6">
                  <c:v>8031</c:v>
                </c:pt>
                <c:pt idx="7">
                  <c:v>8090.5</c:v>
                </c:pt>
                <c:pt idx="8">
                  <c:v>8135</c:v>
                </c:pt>
                <c:pt idx="9">
                  <c:v>9846.5</c:v>
                </c:pt>
                <c:pt idx="10">
                  <c:v>9914</c:v>
                </c:pt>
                <c:pt idx="11">
                  <c:v>10723.5</c:v>
                </c:pt>
                <c:pt idx="12">
                  <c:v>10795.5</c:v>
                </c:pt>
                <c:pt idx="13">
                  <c:v>10825.5</c:v>
                </c:pt>
                <c:pt idx="14">
                  <c:v>11031.5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: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55839.293299999998</v>
      </c>
      <c r="D7" s="13" t="s">
        <v>50</v>
      </c>
    </row>
    <row r="8" spans="1:15" ht="12.95" customHeight="1" x14ac:dyDescent="0.2">
      <c r="A8" s="20" t="s">
        <v>3</v>
      </c>
      <c r="C8" s="28">
        <v>0.40148420000000001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-3.3492401789214177E-4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-1.1258018285356404E-7</v>
      </c>
      <c r="D12" s="21"/>
      <c r="E12" s="31" t="s">
        <v>45</v>
      </c>
      <c r="F12" s="32" t="s">
        <v>51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60543.682997337957</v>
      </c>
    </row>
    <row r="15" spans="1:15" ht="12.95" customHeight="1" x14ac:dyDescent="0.2">
      <c r="A15" s="17" t="s">
        <v>17</v>
      </c>
      <c r="C15" s="18">
        <f ca="1">(C7+C11)+(C8+C12)*INT(MAX(F21:F3533))</f>
        <v>60268.063933403981</v>
      </c>
      <c r="E15" s="33" t="s">
        <v>33</v>
      </c>
      <c r="F15" s="35">
        <f ca="1">ROUND(2*(F14-$C$7)/$C$8,0)/2+F13</f>
        <v>11718.5</v>
      </c>
    </row>
    <row r="16" spans="1:15" ht="12.95" customHeight="1" x14ac:dyDescent="0.2">
      <c r="A16" s="17" t="s">
        <v>4</v>
      </c>
      <c r="C16" s="18">
        <f ca="1">+C8+C12</f>
        <v>0.40148408741981717</v>
      </c>
      <c r="E16" s="33" t="s">
        <v>34</v>
      </c>
      <c r="F16" s="35">
        <f ca="1">ROUND(2*(F14-$C$15)/$C$16,0)/2+F13</f>
        <v>687.5</v>
      </c>
    </row>
    <row r="17" spans="1:21" ht="12.95" customHeight="1" thickBot="1" x14ac:dyDescent="0.25">
      <c r="A17" s="16" t="s">
        <v>27</v>
      </c>
      <c r="C17" s="20">
        <f>COUNT(C21:C2191)</f>
        <v>15</v>
      </c>
      <c r="E17" s="33" t="s">
        <v>43</v>
      </c>
      <c r="F17" s="36">
        <f ca="1">+$C$15+$C$16*$F$16-15018.5-$C$5/24</f>
        <v>45525.980076838438</v>
      </c>
    </row>
    <row r="18" spans="1:21" ht="12.95" customHeight="1" thickTop="1" thickBot="1" x14ac:dyDescent="0.25">
      <c r="A18" s="17" t="s">
        <v>5</v>
      </c>
      <c r="C18" s="24">
        <f ca="1">+C15</f>
        <v>60268.063933403981</v>
      </c>
      <c r="D18" s="25">
        <f ca="1">+C16</f>
        <v>0.40148408741981717</v>
      </c>
      <c r="E18" s="38" t="s">
        <v>44</v>
      </c>
      <c r="F18" s="37">
        <f ca="1">+($C$15+$C$16*$F$16)-($C$16/2)-15018.5-$C$5/24</f>
        <v>45525.77933479473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55839.293299999998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-3.3492401789214177E-4</v>
      </c>
      <c r="Q21" s="26">
        <f>+C21-15018.5</f>
        <v>40820.793299999998</v>
      </c>
    </row>
    <row r="22" spans="1:21" ht="12.95" customHeight="1" x14ac:dyDescent="0.2">
      <c r="A22" s="39" t="s">
        <v>47</v>
      </c>
      <c r="B22" s="40" t="s">
        <v>48</v>
      </c>
      <c r="C22" s="39">
        <v>58642.648500000003</v>
      </c>
      <c r="D22" s="39">
        <v>3.5000000000000001E-3</v>
      </c>
      <c r="E22" s="20">
        <f t="shared" ref="E22:E35" si="0">+(C22-C$7)/C$8</f>
        <v>6982.4795097789784</v>
      </c>
      <c r="F22" s="20">
        <f t="shared" ref="F22:F35" si="1">ROUND(2*E22,0)/2</f>
        <v>6982.5</v>
      </c>
      <c r="G22" s="20">
        <f t="shared" ref="G22:G35" si="2">+C22-(C$7+F22*C$8)</f>
        <v>-8.2264999946346506E-3</v>
      </c>
      <c r="K22" s="20">
        <f t="shared" ref="K22:K35" si="3">+G22</f>
        <v>-8.2264999946346506E-3</v>
      </c>
      <c r="O22" s="20">
        <f t="shared" ref="O22:O35" ca="1" si="4">+C$11+C$12*$F22</f>
        <v>-1.1210151446671528E-3</v>
      </c>
      <c r="Q22" s="26">
        <f t="shared" ref="Q22:Q35" si="5">+C22-15018.5</f>
        <v>43624.148500000003</v>
      </c>
    </row>
    <row r="23" spans="1:21" ht="12.95" customHeight="1" x14ac:dyDescent="0.2">
      <c r="A23" s="39" t="s">
        <v>47</v>
      </c>
      <c r="B23" s="40" t="s">
        <v>48</v>
      </c>
      <c r="C23" s="39">
        <v>58690.438300000002</v>
      </c>
      <c r="D23" s="39">
        <v>3.5000000000000001E-3</v>
      </c>
      <c r="E23" s="20">
        <f t="shared" si="0"/>
        <v>7101.5123384681237</v>
      </c>
      <c r="F23" s="20">
        <f t="shared" si="1"/>
        <v>7101.5</v>
      </c>
      <c r="G23" s="20">
        <f t="shared" si="2"/>
        <v>4.9537000013515353E-3</v>
      </c>
      <c r="K23" s="20">
        <f t="shared" si="3"/>
        <v>4.9537000013515353E-3</v>
      </c>
      <c r="O23" s="20">
        <f t="shared" ca="1" si="4"/>
        <v>-1.1344121864267269E-3</v>
      </c>
      <c r="Q23" s="26">
        <f t="shared" si="5"/>
        <v>43671.938300000002</v>
      </c>
    </row>
    <row r="24" spans="1:21" ht="12.95" customHeight="1" x14ac:dyDescent="0.2">
      <c r="A24" s="39" t="s">
        <v>47</v>
      </c>
      <c r="B24" s="40" t="s">
        <v>48</v>
      </c>
      <c r="C24" s="39">
        <v>58725.361599999997</v>
      </c>
      <c r="D24" s="39">
        <v>3.5000000000000001E-3</v>
      </c>
      <c r="E24" s="20">
        <f t="shared" si="0"/>
        <v>7188.4978288062121</v>
      </c>
      <c r="F24" s="20">
        <f t="shared" si="1"/>
        <v>7188.5</v>
      </c>
      <c r="G24" s="20">
        <f t="shared" si="2"/>
        <v>-8.7170000188052654E-4</v>
      </c>
      <c r="K24" s="20">
        <f t="shared" si="3"/>
        <v>-8.7170000188052654E-4</v>
      </c>
      <c r="O24" s="20">
        <f t="shared" ca="1" si="4"/>
        <v>-1.1442066623349868E-3</v>
      </c>
      <c r="Q24" s="26">
        <f t="shared" si="5"/>
        <v>43706.861599999997</v>
      </c>
    </row>
    <row r="25" spans="1:21" ht="12.95" customHeight="1" x14ac:dyDescent="0.2">
      <c r="A25" s="39" t="s">
        <v>47</v>
      </c>
      <c r="B25" s="40" t="s">
        <v>48</v>
      </c>
      <c r="C25" s="39">
        <v>58725.560899999997</v>
      </c>
      <c r="D25" s="39">
        <v>3.5000000000000001E-3</v>
      </c>
      <c r="E25" s="20">
        <f t="shared" si="0"/>
        <v>7188.9942368840393</v>
      </c>
      <c r="F25" s="20">
        <f t="shared" si="1"/>
        <v>7189</v>
      </c>
      <c r="G25" s="20">
        <f t="shared" si="2"/>
        <v>-2.3138000033213757E-3</v>
      </c>
      <c r="K25" s="20">
        <f t="shared" si="3"/>
        <v>-2.3138000033213757E-3</v>
      </c>
      <c r="O25" s="20">
        <f t="shared" ca="1" si="4"/>
        <v>-1.1442629524264136E-3</v>
      </c>
      <c r="Q25" s="26">
        <f t="shared" si="5"/>
        <v>43707.060899999997</v>
      </c>
    </row>
    <row r="26" spans="1:21" ht="12.95" customHeight="1" x14ac:dyDescent="0.2">
      <c r="A26" s="39" t="s">
        <v>47</v>
      </c>
      <c r="B26" s="40" t="s">
        <v>48</v>
      </c>
      <c r="C26" s="39">
        <v>58750.453800000003</v>
      </c>
      <c r="D26" s="39">
        <v>3.5000000000000001E-3</v>
      </c>
      <c r="E26" s="20">
        <f t="shared" si="0"/>
        <v>7250.9964277548288</v>
      </c>
      <c r="F26" s="20">
        <f t="shared" si="1"/>
        <v>7251</v>
      </c>
      <c r="G26" s="20">
        <f t="shared" si="2"/>
        <v>-1.4341999922180548E-3</v>
      </c>
      <c r="K26" s="20">
        <f t="shared" si="3"/>
        <v>-1.4341999922180548E-3</v>
      </c>
      <c r="O26" s="20">
        <f t="shared" ca="1" si="4"/>
        <v>-1.1512429237633347E-3</v>
      </c>
      <c r="Q26" s="26">
        <f t="shared" si="5"/>
        <v>43731.953800000003</v>
      </c>
    </row>
    <row r="27" spans="1:21" ht="12.95" customHeight="1" x14ac:dyDescent="0.2">
      <c r="A27" s="39" t="s">
        <v>47</v>
      </c>
      <c r="B27" s="40" t="s">
        <v>48</v>
      </c>
      <c r="C27" s="39">
        <v>59063.614099999999</v>
      </c>
      <c r="D27" s="39">
        <v>3.5000000000000001E-3</v>
      </c>
      <c r="E27" s="20">
        <f t="shared" si="0"/>
        <v>8031.0029635039218</v>
      </c>
      <c r="F27" s="20">
        <f t="shared" si="1"/>
        <v>8031</v>
      </c>
      <c r="G27" s="20">
        <f t="shared" si="2"/>
        <v>1.189800001156982E-3</v>
      </c>
      <c r="K27" s="20">
        <f t="shared" si="3"/>
        <v>1.189800001156982E-3</v>
      </c>
      <c r="O27" s="20">
        <f t="shared" ca="1" si="4"/>
        <v>-1.2390554663891146E-3</v>
      </c>
      <c r="Q27" s="26">
        <f t="shared" si="5"/>
        <v>44045.114099999999</v>
      </c>
    </row>
    <row r="28" spans="1:21" ht="12.95" customHeight="1" x14ac:dyDescent="0.2">
      <c r="A28" s="39" t="s">
        <v>47</v>
      </c>
      <c r="B28" s="40" t="s">
        <v>48</v>
      </c>
      <c r="C28" s="39">
        <v>59087.501199999999</v>
      </c>
      <c r="D28" s="39">
        <v>3.5000000000000001E-3</v>
      </c>
      <c r="E28" s="20">
        <f t="shared" si="0"/>
        <v>8090.4999499357664</v>
      </c>
      <c r="F28" s="20">
        <f t="shared" si="1"/>
        <v>8090.5</v>
      </c>
      <c r="G28" s="20">
        <f t="shared" si="2"/>
        <v>-2.010000025620684E-5</v>
      </c>
      <c r="K28" s="20">
        <f t="shared" si="3"/>
        <v>-2.010000025620684E-5</v>
      </c>
      <c r="O28" s="20">
        <f t="shared" ca="1" si="4"/>
        <v>-1.2457539872689017E-3</v>
      </c>
      <c r="Q28" s="26">
        <f t="shared" si="5"/>
        <v>44069.001199999999</v>
      </c>
    </row>
    <row r="29" spans="1:21" ht="12.95" customHeight="1" x14ac:dyDescent="0.2">
      <c r="A29" s="39" t="s">
        <v>47</v>
      </c>
      <c r="B29" s="40" t="s">
        <v>48</v>
      </c>
      <c r="C29" s="39">
        <v>59105.364999999998</v>
      </c>
      <c r="D29" s="39">
        <v>3.5000000000000001E-3</v>
      </c>
      <c r="E29" s="20">
        <f t="shared" si="0"/>
        <v>8134.9943534515187</v>
      </c>
      <c r="F29" s="20">
        <f t="shared" si="1"/>
        <v>8135</v>
      </c>
      <c r="G29" s="20">
        <f t="shared" si="2"/>
        <v>-2.2669999962090515E-3</v>
      </c>
      <c r="K29" s="20">
        <f t="shared" si="3"/>
        <v>-2.2669999962090515E-3</v>
      </c>
      <c r="O29" s="20">
        <f t="shared" ca="1" si="4"/>
        <v>-1.2507638054058852E-3</v>
      </c>
      <c r="Q29" s="26">
        <f t="shared" si="5"/>
        <v>44086.864999999998</v>
      </c>
    </row>
    <row r="30" spans="1:21" ht="12.95" customHeight="1" x14ac:dyDescent="0.2">
      <c r="A30" s="39" t="s">
        <v>47</v>
      </c>
      <c r="B30" s="40" t="s">
        <v>48</v>
      </c>
      <c r="C30" s="39">
        <v>59792.510999999999</v>
      </c>
      <c r="D30" s="39">
        <v>3.5000000000000001E-3</v>
      </c>
      <c r="E30" s="20">
        <f t="shared" si="0"/>
        <v>9846.5087791748738</v>
      </c>
      <c r="F30" s="20">
        <f t="shared" si="1"/>
        <v>9846.5</v>
      </c>
      <c r="G30" s="20">
        <f t="shared" si="2"/>
        <v>3.5246999977971427E-3</v>
      </c>
      <c r="K30" s="20">
        <f t="shared" si="3"/>
        <v>3.5246999977971427E-3</v>
      </c>
      <c r="O30" s="20">
        <f t="shared" ca="1" si="4"/>
        <v>-1.4434447883597602E-3</v>
      </c>
      <c r="Q30" s="26">
        <f t="shared" si="5"/>
        <v>44774.010999999999</v>
      </c>
    </row>
    <row r="31" spans="1:21" ht="12.95" customHeight="1" x14ac:dyDescent="0.2">
      <c r="A31" s="39" t="s">
        <v>47</v>
      </c>
      <c r="B31" s="40" t="s">
        <v>48</v>
      </c>
      <c r="C31" s="39">
        <v>59819.599600000001</v>
      </c>
      <c r="D31" s="39">
        <v>3.5000000000000001E-3</v>
      </c>
      <c r="E31" s="20">
        <f t="shared" si="0"/>
        <v>9913.9799274790985</v>
      </c>
      <c r="F31" s="20">
        <f t="shared" si="1"/>
        <v>9914</v>
      </c>
      <c r="G31" s="20">
        <f t="shared" si="2"/>
        <v>-8.0587999982526526E-3</v>
      </c>
      <c r="K31" s="20">
        <f t="shared" si="3"/>
        <v>-8.0587999982526526E-3</v>
      </c>
      <c r="O31" s="20">
        <f t="shared" ca="1" si="4"/>
        <v>-1.4510439507023757E-3</v>
      </c>
      <c r="Q31" s="26">
        <f t="shared" si="5"/>
        <v>44801.099600000001</v>
      </c>
    </row>
    <row r="32" spans="1:21" ht="12.95" customHeight="1" x14ac:dyDescent="0.2">
      <c r="A32" s="39" t="s">
        <v>47</v>
      </c>
      <c r="B32" s="40" t="s">
        <v>48</v>
      </c>
      <c r="C32" s="39">
        <v>60144.607000000004</v>
      </c>
      <c r="D32" s="39">
        <v>3.5000000000000001E-3</v>
      </c>
      <c r="E32" s="20">
        <f t="shared" si="0"/>
        <v>10723.49472283095</v>
      </c>
      <c r="F32" s="20">
        <f t="shared" si="1"/>
        <v>10723.5</v>
      </c>
      <c r="G32" s="20">
        <f t="shared" si="2"/>
        <v>-2.1186999947531149E-3</v>
      </c>
      <c r="K32" s="20">
        <f t="shared" si="3"/>
        <v>-2.1186999947531149E-3</v>
      </c>
      <c r="O32" s="20">
        <f t="shared" ca="1" si="4"/>
        <v>-1.5421776087223356E-3</v>
      </c>
      <c r="Q32" s="26">
        <f t="shared" si="5"/>
        <v>45126.107000000004</v>
      </c>
    </row>
    <row r="33" spans="1:17" ht="12.95" customHeight="1" x14ac:dyDescent="0.2">
      <c r="A33" s="39" t="s">
        <v>47</v>
      </c>
      <c r="B33" s="40" t="s">
        <v>48</v>
      </c>
      <c r="C33" s="39">
        <v>60173.516000000003</v>
      </c>
      <c r="D33" s="39">
        <v>3.5000000000000001E-3</v>
      </c>
      <c r="E33" s="20">
        <f t="shared" si="0"/>
        <v>10795.50004707534</v>
      </c>
      <c r="F33" s="20">
        <f t="shared" si="1"/>
        <v>10795.5</v>
      </c>
      <c r="G33" s="20">
        <f t="shared" si="2"/>
        <v>1.8900005670730025E-5</v>
      </c>
      <c r="K33" s="20">
        <f t="shared" si="3"/>
        <v>1.8900005670730025E-5</v>
      </c>
      <c r="O33" s="20">
        <f t="shared" ca="1" si="4"/>
        <v>-1.5502833818877922E-3</v>
      </c>
      <c r="Q33" s="26">
        <f t="shared" si="5"/>
        <v>45155.016000000003</v>
      </c>
    </row>
    <row r="34" spans="1:17" ht="12.95" customHeight="1" x14ac:dyDescent="0.2">
      <c r="A34" s="39" t="s">
        <v>47</v>
      </c>
      <c r="B34" s="40" t="s">
        <v>48</v>
      </c>
      <c r="C34" s="39">
        <v>60185.554199999999</v>
      </c>
      <c r="D34" s="39">
        <v>3.5000000000000001E-3</v>
      </c>
      <c r="E34" s="20">
        <f t="shared" si="0"/>
        <v>10825.484290539955</v>
      </c>
      <c r="F34" s="20">
        <f t="shared" si="1"/>
        <v>10825.5</v>
      </c>
      <c r="G34" s="20">
        <f t="shared" si="2"/>
        <v>-6.3070999967749231E-3</v>
      </c>
      <c r="K34" s="20">
        <f t="shared" si="3"/>
        <v>-6.3070999967749231E-3</v>
      </c>
      <c r="O34" s="20">
        <f t="shared" ca="1" si="4"/>
        <v>-1.5536607873733992E-3</v>
      </c>
      <c r="Q34" s="26">
        <f t="shared" si="5"/>
        <v>45167.054199999999</v>
      </c>
    </row>
    <row r="35" spans="1:17" ht="12.95" customHeight="1" x14ac:dyDescent="0.2">
      <c r="A35" s="39" t="s">
        <v>47</v>
      </c>
      <c r="B35" s="40" t="s">
        <v>48</v>
      </c>
      <c r="C35" s="39">
        <v>60268.2693</v>
      </c>
      <c r="D35" s="39">
        <v>3.5000000000000001E-3</v>
      </c>
      <c r="E35" s="20">
        <f t="shared" si="0"/>
        <v>11031.507591083291</v>
      </c>
      <c r="F35" s="20">
        <f t="shared" si="1"/>
        <v>11031.5</v>
      </c>
      <c r="G35" s="20">
        <f t="shared" si="2"/>
        <v>3.0477000036626123E-3</v>
      </c>
      <c r="K35" s="20">
        <f t="shared" si="3"/>
        <v>3.0477000036626123E-3</v>
      </c>
      <c r="O35" s="20">
        <f t="shared" ca="1" si="4"/>
        <v>-1.5768523050412333E-3</v>
      </c>
      <c r="Q35" s="26">
        <f t="shared" si="5"/>
        <v>45249.7693</v>
      </c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2024-08-21T04:23:31Z</dcterms:modified>
</cp:coreProperties>
</file>