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5A1FDF-5888-465A-B956-DC07E716B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<sst xmlns="http://schemas.openxmlformats.org/spreadsheetml/2006/main" count="53" uniqueCount="50">
  <si>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</si>
  <si>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</si>
  <si>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</si>
  <si>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</si>
  <si>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</si>
  <si>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</si>
  <si>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</si>
  <si>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</si>
  <si>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</si>
  <si>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</si>
  <si>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</si>
  <si>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</si>
  <si>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</si>
  <si>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</si>
  <si>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</si>
  <si>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</si>
  <si>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</si>
  <si>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</si>
  <si>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</si>
  <si>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</si>
  <si>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</si>
  <si>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</si>
  <si>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</si>
  <si>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</si>
  <si>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</si>
  <si>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</si>
  <si>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</si>
  <si>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</si>
  <si>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</si>
  <si>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</si>
  <si>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</si>
  <si>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</si>
  <si>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</si>
  <si>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</si>
  <si>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</si>
  <si>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</si>
  <si>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</si>
  <si>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</si>
  <si>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</si>
  <si>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</si>
  <si>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</si>
  <si>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</si>
  <si>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</si>
  <si>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</si>
  <si>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</si>
  <si>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</si>
  <si>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</si>
  <si>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ASASSN-V J203812.17+113854.7 Del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</si>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</sst>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19" fillId="0" borderId="0" xfId="0" applyFont="1" applyAlignment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ASASSN-V J203812.17+113854.7 Del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7619047619047621"/>
          <c:y val="2.388008727824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1.8519999997806735E-2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1.8519999997806735E-2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4" sqref="G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8" x14ac:dyDescent="0.25">
      <c r="A1" s="45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39" t="s">
        <v>45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44">
        <v>57881.010999999999</v>
      </c>
      <c r="D7" s="38" t="s">
        <v>46</v>
      </c>
    </row>
    <row r="8" spans="1:15" x14ac:dyDescent="0.2">
      <c r="A8" t="s">
        <v>3</v>
      </c>
      <c r="C8" s="44">
        <v>0.40850999999999998</v>
      </c>
      <c r="D8" s="38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3.9253921148382227E-6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59808.379699999998</v>
      </c>
      <c r="E15" s="10" t="s">
        <v>30</v>
      </c>
      <c r="F15" s="25">
        <f ca="1">NOW()+15018.5+$C$5/24</f>
        <v>60346.75402951389</v>
      </c>
    </row>
    <row r="16" spans="1:15" x14ac:dyDescent="0.2">
      <c r="A16" s="12" t="s">
        <v>4</v>
      </c>
      <c r="B16" s="7"/>
      <c r="C16" s="13">
        <f ca="1">+C8+C12</f>
        <v>0.40851392539211484</v>
      </c>
      <c r="E16" s="10" t="s">
        <v>35</v>
      </c>
      <c r="F16" s="11">
        <f ca="1">ROUND(2*(F15-$C$7)/$C$8,0)/2+F14</f>
        <v>6037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1319</v>
      </c>
    </row>
    <row r="18" spans="1:21" ht="14.25" thickTop="1" thickBot="1" x14ac:dyDescent="0.25">
      <c r="A18" s="12" t="s">
        <v>5</v>
      </c>
      <c r="B18" s="7"/>
      <c r="C18" s="15">
        <f ca="1">+C15</f>
        <v>59808.379699999998</v>
      </c>
      <c r="D18" s="16">
        <f ca="1">+C16</f>
        <v>0.40851392539211484</v>
      </c>
      <c r="E18" s="10" t="s">
        <v>31</v>
      </c>
      <c r="F18" s="14">
        <f ca="1">+$C$15+$C$16*F17-15018.5-$C$5/24</f>
        <v>45329.105400925531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2">
        <f>C$7</f>
        <v>57881.010999999999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42862.510999999999</v>
      </c>
    </row>
    <row r="22" spans="1:21" x14ac:dyDescent="0.2">
      <c r="A22" s="40" t="s">
        <v>48</v>
      </c>
      <c r="B22" s="41" t="s">
        <v>49</v>
      </c>
      <c r="C22" s="43">
        <v>59808.379699999998</v>
      </c>
      <c r="D22" s="40">
        <v>3.5000000000000001E-3</v>
      </c>
      <c r="E22">
        <f>+(C22-C$7)/C$8</f>
        <v>4718.0453354875017</v>
      </c>
      <c r="F22">
        <f>ROUND(2*E22,0)/2</f>
        <v>4718</v>
      </c>
      <c r="G22">
        <f>+C22-(C$7+F22*C$8)</f>
        <v>1.8519999997806735E-2</v>
      </c>
      <c r="K22">
        <f>+G22</f>
        <v>1.8519999997806735E-2</v>
      </c>
      <c r="O22">
        <f ca="1">+C$11+C$12*$F22</f>
        <v>1.8519999997806735E-2</v>
      </c>
      <c r="Q22" s="1">
        <f>+C22-15018.5</f>
        <v>44789.879699999998</v>
      </c>
    </row>
    <row r="23" spans="1:21" x14ac:dyDescent="0.2">
      <c r="C23" s="42"/>
      <c r="D23" s="6"/>
      <c r="Q23" s="1"/>
    </row>
    <row r="24" spans="1:21" x14ac:dyDescent="0.2">
      <c r="C24" s="42"/>
      <c r="D24" s="6"/>
      <c r="Q24" s="1"/>
    </row>
    <row r="25" spans="1:21" x14ac:dyDescent="0.2">
      <c r="C25" s="42"/>
      <c r="D25" s="6"/>
      <c r="Q25" s="1"/>
    </row>
    <row r="26" spans="1:21" x14ac:dyDescent="0.2">
      <c r="C26" s="42"/>
      <c r="D26" s="6"/>
      <c r="Q26" s="1"/>
    </row>
    <row r="27" spans="1:21" x14ac:dyDescent="0.2">
      <c r="C27" s="42"/>
      <c r="D27" s="6"/>
      <c r="Q27" s="1"/>
    </row>
    <row r="28" spans="1:21" x14ac:dyDescent="0.2">
      <c r="C28" s="42"/>
      <c r="D28" s="6"/>
      <c r="Q28" s="1"/>
    </row>
    <row r="29" spans="1:21" x14ac:dyDescent="0.2">
      <c r="C29" s="42"/>
      <c r="D29" s="6"/>
      <c r="Q29" s="1"/>
    </row>
    <row r="30" spans="1:21" x14ac:dyDescent="0.2">
      <c r="C30" s="42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2024-02-06T05:05:48Z</dcterms:modified>
</cp:coreProperties>
</file>