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63C3556-4486-4181-A336-F35EA6937D1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 s="1"/>
  <c r="G22" i="1" s="1"/>
  <c r="K22" i="1" s="1"/>
  <c r="C9" i="1"/>
  <c r="C21" i="1"/>
  <c r="Q21" i="1" s="1"/>
  <c r="E21" i="1"/>
  <c r="F21" i="1"/>
  <c r="G21" i="1" s="1"/>
  <c r="I21" i="1" s="1"/>
  <c r="D9" i="1"/>
  <c r="A21" i="1"/>
  <c r="F16" i="1"/>
  <c r="F17" i="1" s="1"/>
  <c r="C17" i="1"/>
  <c r="C12" i="1"/>
  <c r="C11" i="1"/>
  <c r="O22" i="1" l="1"/>
  <c r="C15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<sst xmlns="http://schemas.openxmlformats.org/spreadsheetml/2006/main" count="52" uniqueCount="48">
  <si>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</si>
  <si>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</si>
  <si>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</si>
  <si>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</si>
  <si>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</si>
  <si>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</si>
  <si>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</si>
  <si>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</si>
  <si>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</si>
  <si>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</si>
  <si>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</si>
  <si>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</si>
  <si>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</si>
  <si>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</si>
  <si>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</si>
  <si>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</si>
  <si>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</si>
  <si>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</si>
  <si>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</si>
  <si>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</si>
  <si>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</si>
  <si>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</si>
  <si>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</si>
  <si>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</si>
  <si>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</si>
  <si>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</si>
  <si>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</si>
  <si>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</si>
  <si>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</si>
  <si>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</si>
  <si>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</si>
  <si>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</si>
  <si>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</si>
  <si>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</si>
  <si>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</si>
  <si>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</si>
  <si>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</si>
  <si>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</si>
  <si>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</si>
  <si>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</si>
  <si>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</si>
  <si>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FO Del</t>
  </si>
  <si>
    <t>G1092-0616</t>
  </si>
  <si>
    <t>EA</t>
  </si>
  <si>
    <t>Malkov</t>
  </si>
  <si>
    <t>OEJV 0211</t>
  </si>
  <si>
    <t>I</t>
  </si>
  <si>
    <t>FO Del / GSC 1092-0616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</si>
</sst>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2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5" fillId="3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Del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DF-4DDA-8564-2EDD3E9BD3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DF-4DDA-8564-2EDD3E9BD3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DF-4DDA-8564-2EDD3E9BD3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-8.3350000000791624E-2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DF-4DDA-8564-2EDD3E9BD3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DF-4DDA-8564-2EDD3E9BD3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DF-4DDA-8564-2EDD3E9BD3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DF-4DDA-8564-2EDD3E9BD3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-8.3350000000791624E-2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DF-4DDA-8564-2EDD3E9BD30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DF-4DDA-8564-2EDD3E9BD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229424"/>
        <c:axId val="1"/>
      </c:scatterChart>
      <c:valAx>
        <c:axId val="68522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229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7CDB40B-71DE-8E39-752B-C7C57443B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47</v>
      </c>
      <c r="F1" s="30" t="s">
        <v>41</v>
      </c>
      <c r="G1" s="31">
        <v>0</v>
      </c>
      <c r="H1" s="32"/>
      <c r="I1" s="33" t="s">
        <v>42</v>
      </c>
      <c r="J1" s="34" t="s">
        <v>41</v>
      </c>
      <c r="K1" s="35">
        <v>20.40476</v>
      </c>
      <c r="L1" s="36">
        <v>10.1839</v>
      </c>
      <c r="M1" s="39">
        <v>25535.405999999999</v>
      </c>
      <c r="N1" s="39">
        <v>1.1954100000000001</v>
      </c>
      <c r="O1" s="40" t="s">
        <v>43</v>
      </c>
      <c r="P1">
        <v>13.8</v>
      </c>
    </row>
    <row r="2" spans="1:16" x14ac:dyDescent="0.2">
      <c r="A2" t="s">
        <v>23</v>
      </c>
      <c r="B2" t="s">
        <v>43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25535.405999999999</v>
      </c>
      <c r="D4" s="28">
        <v>1.1954100000000001</v>
      </c>
      <c r="E4" s="41"/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3">
        <v>25535.405999999999</v>
      </c>
      <c r="D7" s="42" t="s">
        <v>44</v>
      </c>
    </row>
    <row r="8" spans="1:16" x14ac:dyDescent="0.2">
      <c r="A8" t="s">
        <v>3</v>
      </c>
      <c r="C8" s="43">
        <v>1.1954100000000001</v>
      </c>
      <c r="D8" s="42" t="s">
        <v>44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-3.0661418481750893E-6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58031.34809</v>
      </c>
      <c r="E15" s="14" t="s">
        <v>34</v>
      </c>
      <c r="F15" s="37">
        <v>1</v>
      </c>
    </row>
    <row r="16" spans="1:16" x14ac:dyDescent="0.2">
      <c r="A16" s="16" t="s">
        <v>4</v>
      </c>
      <c r="B16" s="10"/>
      <c r="C16" s="17">
        <f ca="1">+C8+C12</f>
        <v>1.1954069338581519</v>
      </c>
      <c r="E16" s="14" t="s">
        <v>30</v>
      </c>
      <c r="F16" s="38">
        <f ca="1">NOW()+15018.5+$C$5/24</f>
        <v>60346.772312615736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29122</v>
      </c>
    </row>
    <row r="18" spans="1:21" ht="14.25" thickTop="1" thickBot="1" x14ac:dyDescent="0.25">
      <c r="A18" s="16" t="s">
        <v>5</v>
      </c>
      <c r="B18" s="10"/>
      <c r="C18" s="19">
        <f ca="1">+C15</f>
        <v>58031.34809</v>
      </c>
      <c r="D18" s="20">
        <f ca="1">+C16</f>
        <v>1.1954069338581519</v>
      </c>
      <c r="E18" s="14" t="s">
        <v>36</v>
      </c>
      <c r="F18" s="23">
        <f ca="1">ROUND(2*(F16-$C$15)/$C$16,0)/2+F15</f>
        <v>1938</v>
      </c>
    </row>
    <row r="19" spans="1:21" ht="13.5" thickTop="1" x14ac:dyDescent="0.2">
      <c r="E19" s="14" t="s">
        <v>31</v>
      </c>
      <c r="F19" s="18">
        <f ca="1">+$C$15+$C$16*F18-15018.5-$C$5/24</f>
        <v>45329.942561150434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Malkov</v>
      </c>
      <c r="C21" s="8">
        <f>C$7</f>
        <v>25535.405999999999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10516.905999999999</v>
      </c>
    </row>
    <row r="22" spans="1:21" x14ac:dyDescent="0.2">
      <c r="A22" t="s">
        <v>45</v>
      </c>
      <c r="B22" s="3" t="s">
        <v>46</v>
      </c>
      <c r="C22" s="8">
        <v>58031.34809</v>
      </c>
      <c r="D22" s="8">
        <v>2.0000000000000001E-4</v>
      </c>
      <c r="E22">
        <f>+(C22-C$7)/C$8</f>
        <v>27183.930274968421</v>
      </c>
      <c r="F22">
        <f>ROUND(2*E22,0)/2</f>
        <v>27184</v>
      </c>
      <c r="G22">
        <f>+C22-(C$7+F22*C$8)</f>
        <v>-8.3350000000791624E-2</v>
      </c>
      <c r="K22">
        <f>+G22</f>
        <v>-8.3350000000791624E-2</v>
      </c>
      <c r="O22">
        <f ca="1">+C$11+C$12*$F22</f>
        <v>-8.3350000000791624E-2</v>
      </c>
      <c r="Q22" s="2">
        <f>+C22-15018.5</f>
        <v>43012.84809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2024-02-06T05:32:07Z</dcterms:modified>
</cp:coreProperties>
</file>