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Update summaries\2024 Update summaries\"/>
    </mc:Choice>
  </mc:AlternateContent>
  <xr:revisionPtr revIDLastSave="0" documentId="13_ncr:1_{6091A626-63BC-434D-9605-BA3E934608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<sst xmlns="http://schemas.openxmlformats.org/spreadsheetml/2006/main" count="55" uniqueCount="52">
  <si>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</si>
  <si>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</si>
  <si>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</si>
  <si>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</si>
  <si>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</si>
  <si>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</si>
  <si>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</si>
  <si>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</si>
  <si>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</si>
  <si>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</si>
  <si>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</si>
  <si>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</si>
  <si>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</si>
  <si>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</si>
  <si>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</si>
  <si>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</si>
  <si>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</si>
  <si>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</si>
  <si>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</si>
  <si>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</si>
  <si>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</si>
  <si>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</si>
  <si>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</si>
  <si>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</si>
  <si>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</si>
  <si>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</si>
  <si>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</si>
  <si>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</si>
  <si>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</si>
  <si>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</si>
  <si>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</si>
  <si>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</si>
  <si>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</si>
  <si>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</si>
  <si>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</si>
  <si>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</si>
  <si>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</si>
  <si>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</si>
  <si>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</si>
  <si>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</si>
  <si>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</si>
  <si>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</si>
  <si>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</si>
  <si>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</si>
  <si>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</si>
  <si>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</si>
  <si>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ASASSN VJ200927.71+644849.9 Dra</t>
  </si>
  <si>
    <t>EA</t>
  </si>
  <si>
    <t>VSX</t>
  </si>
  <si>
    <t>14.19-14.40</t>
  </si>
  <si>
    <t>BAV 91 Feb 2024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</si>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</sst>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ASASSN VJ200927.71+644849.9 Dra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-1.8143999999956577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-1.1102230246251565E-16</c:v>
                </c:pt>
                <c:pt idx="1">
                  <c:v>-1.8143999999956577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448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ASASSN VJ200927.71+644849.9 Dra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-1.8143999999956577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-1.1102230246251565E-16</c:v>
                </c:pt>
                <c:pt idx="1">
                  <c:v>-1.8143999999956577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448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6.1406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20.25" customHeight="1" x14ac:dyDescent="0.25">
      <c r="A1" s="43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56892.860999999997</v>
      </c>
      <c r="D7" s="13" t="s">
        <v>48</v>
      </c>
    </row>
    <row r="8" spans="1:15" ht="12.95" customHeight="1" x14ac:dyDescent="0.2">
      <c r="A8" s="20" t="s">
        <v>3</v>
      </c>
      <c r="C8" s="28">
        <v>7.32</v>
      </c>
      <c r="D8" s="13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-1.1102230246251565E-16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-4.049999999990307E-3</v>
      </c>
      <c r="D12" s="21"/>
      <c r="E12" s="35" t="s">
        <v>45</v>
      </c>
      <c r="F12" s="36" t="s">
        <v>49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60544.803626041663</v>
      </c>
    </row>
    <row r="15" spans="1:15" ht="12.95" customHeight="1" x14ac:dyDescent="0.2">
      <c r="A15" s="17" t="s">
        <v>17</v>
      </c>
      <c r="C15" s="18">
        <f ca="1">(C7+C11)+(C8+C12)*INT(MAX(F21:F3533))</f>
        <v>60170.406600000002</v>
      </c>
      <c r="E15" s="37" t="s">
        <v>33</v>
      </c>
      <c r="F15" s="39">
        <f ca="1">ROUND(2*(F14-$C$7)/$C$8,0)/2+F13</f>
        <v>500</v>
      </c>
    </row>
    <row r="16" spans="1:15" ht="12.95" customHeight="1" x14ac:dyDescent="0.2">
      <c r="A16" s="17" t="s">
        <v>4</v>
      </c>
      <c r="C16" s="18">
        <f ca="1">+C8+C12</f>
        <v>7.3159500000000097</v>
      </c>
      <c r="E16" s="37" t="s">
        <v>34</v>
      </c>
      <c r="F16" s="39">
        <f ca="1">ROUND(2*(F14-$C$15)/$C$16,0)/2+F13</f>
        <v>52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45532.731833333339</v>
      </c>
    </row>
    <row r="18" spans="1:21" ht="12.95" customHeight="1" thickTop="1" thickBot="1" x14ac:dyDescent="0.25">
      <c r="A18" s="17" t="s">
        <v>5</v>
      </c>
      <c r="C18" s="24">
        <f ca="1">+C15</f>
        <v>60170.406600000002</v>
      </c>
      <c r="D18" s="25">
        <f ca="1">+C16</f>
        <v>7.3159500000000097</v>
      </c>
      <c r="E18" s="42" t="s">
        <v>44</v>
      </c>
      <c r="F18" s="41">
        <f ca="1">+($C$15+$C$16*$F$16)-($C$16/2)-15018.5-$C$5/24</f>
        <v>45529.073858333337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56892.860999999997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-1.1102230246251565E-16</v>
      </c>
      <c r="Q21" s="26">
        <f>+C21-15018.5</f>
        <v>41874.360999999997</v>
      </c>
    </row>
    <row r="22" spans="1:21" ht="12.95" customHeight="1" x14ac:dyDescent="0.2">
      <c r="A22" s="44" t="s">
        <v>50</v>
      </c>
      <c r="B22" s="45" t="s">
        <v>51</v>
      </c>
      <c r="C22" s="44">
        <v>60170.406600000002</v>
      </c>
      <c r="D22" s="44">
        <v>3.0999999999999999E-3</v>
      </c>
      <c r="E22" s="20">
        <f>+(C22-C$7)/C$8</f>
        <v>447.75213114754166</v>
      </c>
      <c r="F22" s="20">
        <f>ROUND(2*E22,0)/2</f>
        <v>448</v>
      </c>
      <c r="G22" s="20">
        <f>+C22-(C$7+F22*C$8)</f>
        <v>-1.8143999999956577</v>
      </c>
      <c r="K22" s="20">
        <f>+G22</f>
        <v>-1.8143999999956577</v>
      </c>
      <c r="O22" s="20">
        <f ca="1">+C$11+C$12*$F22</f>
        <v>-1.8143999999956577</v>
      </c>
      <c r="Q22" s="26">
        <f>+C22-15018.5</f>
        <v>45151.906600000002</v>
      </c>
    </row>
    <row r="23" spans="1:21" ht="12.95" customHeight="1" x14ac:dyDescent="0.2">
      <c r="A23" s="30"/>
      <c r="B23" s="31"/>
      <c r="C23" s="34"/>
      <c r="D23" s="33"/>
      <c r="Q23" s="26"/>
    </row>
    <row r="24" spans="1:21" ht="12.95" customHeight="1" x14ac:dyDescent="0.2">
      <c r="A24" s="30"/>
      <c r="B24" s="31"/>
      <c r="C24" s="34"/>
      <c r="D24" s="33"/>
      <c r="Q24" s="26"/>
    </row>
    <row r="25" spans="1:21" ht="12.95" customHeight="1" x14ac:dyDescent="0.2">
      <c r="A25" s="30"/>
      <c r="B25" s="31"/>
      <c r="C25" s="34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2024-08-22T07:17:13Z</dcterms:modified>
</cp:coreProperties>
</file>