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7C2F08-4870-4153-A3D3-F518A677435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2" i="1" l="1"/>
  <c r="F13" i="1" s="1"/>
  <c r="E21" i="1"/>
  <c r="F21" i="1"/>
  <c r="E23" i="1"/>
  <c r="F23" i="1"/>
  <c r="G23" i="1"/>
  <c r="J23" i="1"/>
  <c r="E24" i="1"/>
  <c r="F24" i="1"/>
  <c r="E26" i="1"/>
  <c r="F26" i="1"/>
  <c r="G26" i="1"/>
  <c r="N26" i="1"/>
  <c r="E28" i="1"/>
  <c r="F28" i="1"/>
  <c r="G28" i="1"/>
  <c r="N28" i="1"/>
  <c r="E29" i="1"/>
  <c r="F29" i="1"/>
  <c r="E31" i="1"/>
  <c r="F31" i="1"/>
  <c r="G31" i="1"/>
  <c r="N31" i="1"/>
  <c r="E32" i="1"/>
  <c r="F32" i="1"/>
  <c r="E34" i="1"/>
  <c r="F34" i="1"/>
  <c r="G34" i="1"/>
  <c r="N34" i="1"/>
  <c r="E36" i="1"/>
  <c r="F36" i="1"/>
  <c r="G36" i="1"/>
  <c r="J36" i="1"/>
  <c r="E37" i="1"/>
  <c r="F37" i="1"/>
  <c r="E39" i="1"/>
  <c r="F39" i="1"/>
  <c r="G39" i="1"/>
  <c r="N39" i="1"/>
  <c r="E40" i="1"/>
  <c r="F40" i="1"/>
  <c r="E42" i="1"/>
  <c r="F42" i="1"/>
  <c r="G42" i="1"/>
  <c r="N42" i="1"/>
  <c r="E44" i="1"/>
  <c r="F44" i="1"/>
  <c r="G44" i="1"/>
  <c r="N44" i="1"/>
  <c r="E45" i="1"/>
  <c r="F45" i="1"/>
  <c r="E47" i="1"/>
  <c r="F47" i="1"/>
  <c r="G47" i="1"/>
  <c r="N47" i="1"/>
  <c r="E48" i="1"/>
  <c r="F48" i="1"/>
  <c r="E50" i="1"/>
  <c r="F50" i="1"/>
  <c r="G50" i="1"/>
  <c r="N50" i="1"/>
  <c r="E52" i="1"/>
  <c r="F52" i="1"/>
  <c r="G52" i="1"/>
  <c r="N52" i="1"/>
  <c r="E53" i="1"/>
  <c r="F53" i="1"/>
  <c r="E55" i="1"/>
  <c r="F55" i="1"/>
  <c r="G55" i="1"/>
  <c r="N55" i="1"/>
  <c r="E56" i="1"/>
  <c r="F56" i="1"/>
  <c r="E58" i="1"/>
  <c r="F58" i="1"/>
  <c r="G58" i="1"/>
  <c r="N58" i="1"/>
  <c r="E60" i="1"/>
  <c r="F60" i="1"/>
  <c r="G60" i="1"/>
  <c r="N60" i="1"/>
  <c r="E61" i="1"/>
  <c r="F61" i="1"/>
  <c r="E63" i="1"/>
  <c r="F63" i="1"/>
  <c r="G63" i="1"/>
  <c r="N63" i="1"/>
  <c r="E64" i="1"/>
  <c r="F64" i="1"/>
  <c r="E66" i="1"/>
  <c r="F66" i="1"/>
  <c r="G66" i="1"/>
  <c r="N66" i="1"/>
  <c r="E68" i="1"/>
  <c r="F68" i="1"/>
  <c r="G68" i="1"/>
  <c r="I68" i="1"/>
  <c r="E69" i="1"/>
  <c r="F69" i="1"/>
  <c r="E71" i="1"/>
  <c r="F71" i="1"/>
  <c r="G71" i="1"/>
  <c r="I71" i="1"/>
  <c r="E72" i="1"/>
  <c r="F72" i="1"/>
  <c r="Q74" i="1"/>
  <c r="C7" i="1"/>
  <c r="E74" i="1"/>
  <c r="F74" i="1"/>
  <c r="G74" i="1"/>
  <c r="K74" i="1"/>
  <c r="C8" i="1"/>
  <c r="Q23" i="1"/>
  <c r="Q24" i="1"/>
  <c r="Q22" i="1"/>
  <c r="C17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G72" i="1"/>
  <c r="N72" i="1"/>
  <c r="E70" i="1"/>
  <c r="F70" i="1"/>
  <c r="G70" i="1"/>
  <c r="J70" i="1"/>
  <c r="G64" i="1"/>
  <c r="I64" i="1"/>
  <c r="E62" i="1"/>
  <c r="F62" i="1"/>
  <c r="G62" i="1"/>
  <c r="J62" i="1"/>
  <c r="G56" i="1"/>
  <c r="N56" i="1"/>
  <c r="E54" i="1"/>
  <c r="F54" i="1"/>
  <c r="G54" i="1"/>
  <c r="I54" i="1"/>
  <c r="G48" i="1"/>
  <c r="N48" i="1"/>
  <c r="E46" i="1"/>
  <c r="F46" i="1"/>
  <c r="G46" i="1"/>
  <c r="N46" i="1"/>
  <c r="G40" i="1"/>
  <c r="N40" i="1"/>
  <c r="E38" i="1"/>
  <c r="F38" i="1"/>
  <c r="G38" i="1"/>
  <c r="J38" i="1"/>
  <c r="G32" i="1"/>
  <c r="N32" i="1"/>
  <c r="E30" i="1"/>
  <c r="F30" i="1"/>
  <c r="G30" i="1"/>
  <c r="N30" i="1"/>
  <c r="G24" i="1"/>
  <c r="J24" i="1"/>
  <c r="E22" i="1"/>
  <c r="F22" i="1"/>
  <c r="G22" i="1"/>
  <c r="J22" i="1"/>
  <c r="G69" i="1"/>
  <c r="N69" i="1"/>
  <c r="E67" i="1"/>
  <c r="F67" i="1"/>
  <c r="G61" i="1"/>
  <c r="J61" i="1"/>
  <c r="E59" i="1"/>
  <c r="F59" i="1"/>
  <c r="G59" i="1"/>
  <c r="N59" i="1"/>
  <c r="G53" i="1"/>
  <c r="I53" i="1"/>
  <c r="E51" i="1"/>
  <c r="F51" i="1"/>
  <c r="G51" i="1"/>
  <c r="N51" i="1"/>
  <c r="G45" i="1"/>
  <c r="N45" i="1"/>
  <c r="E43" i="1"/>
  <c r="F43" i="1"/>
  <c r="G43" i="1"/>
  <c r="N43" i="1"/>
  <c r="G37" i="1"/>
  <c r="N37" i="1"/>
  <c r="E35" i="1"/>
  <c r="F35" i="1"/>
  <c r="G29" i="1"/>
  <c r="N29" i="1"/>
  <c r="E27" i="1"/>
  <c r="F27" i="1"/>
  <c r="G27" i="1"/>
  <c r="N27" i="1"/>
  <c r="G21" i="1"/>
  <c r="E73" i="1"/>
  <c r="F73" i="1"/>
  <c r="G73" i="1"/>
  <c r="I73" i="1"/>
  <c r="G67" i="1"/>
  <c r="I67" i="1"/>
  <c r="E65" i="1"/>
  <c r="F65" i="1"/>
  <c r="G65" i="1"/>
  <c r="J65" i="1"/>
  <c r="E57" i="1"/>
  <c r="F57" i="1"/>
  <c r="G57" i="1"/>
  <c r="N57" i="1"/>
  <c r="E49" i="1"/>
  <c r="F49" i="1"/>
  <c r="G49" i="1"/>
  <c r="N49" i="1"/>
  <c r="E41" i="1"/>
  <c r="F41" i="1"/>
  <c r="G41" i="1"/>
  <c r="N41" i="1"/>
  <c r="G35" i="1"/>
  <c r="N35" i="1"/>
  <c r="E33" i="1"/>
  <c r="F33" i="1"/>
  <c r="G33" i="1"/>
  <c r="I33" i="1"/>
  <c r="E25" i="1"/>
  <c r="F25" i="1"/>
  <c r="G25" i="1"/>
  <c r="N25" i="1"/>
  <c r="C12" i="1"/>
  <c r="C16" i="1"/>
  <c r="D18" i="1"/>
  <c r="C11" i="1"/>
  <c r="H21" i="1"/>
  <c r="O22" i="1"/>
  <c r="O31" i="1"/>
  <c r="O39" i="1"/>
  <c r="O47" i="1"/>
  <c r="O63" i="1"/>
  <c r="O71" i="1"/>
  <c r="O66" i="1"/>
  <c r="O45" i="1"/>
  <c r="O53" i="1"/>
  <c r="O61" i="1"/>
  <c r="O40" i="1"/>
  <c r="O74" i="1"/>
  <c r="O24" i="1"/>
  <c r="O30" i="1"/>
  <c r="O38" i="1"/>
  <c r="O46" i="1"/>
  <c r="O54" i="1"/>
  <c r="O62" i="1"/>
  <c r="O70" i="1"/>
  <c r="O25" i="1"/>
  <c r="O33" i="1"/>
  <c r="O41" i="1"/>
  <c r="O49" i="1"/>
  <c r="O57" i="1"/>
  <c r="O65" i="1"/>
  <c r="O73" i="1"/>
  <c r="O55" i="1"/>
  <c r="O34" i="1"/>
  <c r="O42" i="1"/>
  <c r="O50" i="1"/>
  <c r="O29" i="1"/>
  <c r="O37" i="1"/>
  <c r="O69" i="1"/>
  <c r="O32" i="1"/>
  <c r="O48" i="1"/>
  <c r="O56" i="1"/>
  <c r="O64" i="1"/>
  <c r="O72" i="1"/>
  <c r="C15" i="1"/>
  <c r="C18" i="1"/>
  <c r="O27" i="1"/>
  <c r="O35" i="1"/>
  <c r="O43" i="1"/>
  <c r="O51" i="1"/>
  <c r="O59" i="1"/>
  <c r="O67" i="1"/>
  <c r="O28" i="1"/>
  <c r="O36" i="1"/>
  <c r="O44" i="1"/>
  <c r="O52" i="1"/>
  <c r="O60" i="1"/>
  <c r="O68" i="1"/>
  <c r="O21" i="1"/>
  <c r="O26" i="1"/>
  <c r="O58" i="1"/>
  <c r="O23" i="1"/>
  <c r="F14" i="1" l="1"/>
  <c r="F15" i="1" s="1"/>
</calcChain>
</file>

<file path=xl/sharedStrings.xml><?xml version="1.0" encoding="utf-8"?>
<sst xmlns="http://schemas.openxmlformats.org/spreadsheetml/2006/main" count="234" uniqueCount="79">
  <si>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</si>
  <si>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</si>
  <si>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</si>
  <si>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</si>
  <si>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</si>
  <si>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</si>
  <si>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</si>
  <si>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</si>
  <si>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</si>
  <si>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</si>
  <si>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</si>
  <si>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</si>
  <si>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</si>
  <si>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</si>
  <si>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</si>
  <si>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</si>
  <si>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</si>
  <si>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</si>
  <si>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</si>
  <si>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</si>
  <si>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</si>
  <si>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</si>
  <si>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</si>
  <si>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</si>
  <si>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</si>
  <si>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</si>
  <si>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</si>
  <si>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</si>
  <si>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</si>
  <si>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</t>
  </si>
  <si>
    <t>BAAVSS 60,15</t>
  </si>
  <si>
    <t>K</t>
  </si>
  <si>
    <t>MVS 10,163</t>
  </si>
  <si>
    <t>BAV-M 39</t>
  </si>
  <si>
    <t>N</t>
  </si>
  <si>
    <t>MVS 11,19</t>
  </si>
  <si>
    <t>BAAVSS 64,21</t>
  </si>
  <si>
    <t>BBSAG 78</t>
  </si>
  <si>
    <t>MVS 11,155</t>
  </si>
  <si>
    <t>phe</t>
  </si>
  <si>
    <t>IBVS 2934</t>
  </si>
  <si>
    <t>UNP.</t>
  </si>
  <si>
    <t>BAAVSS 67,7</t>
  </si>
  <si>
    <t>MVS 12,16</t>
  </si>
  <si>
    <t>BBSAG 84</t>
  </si>
  <si>
    <t>BBSAG 109</t>
  </si>
  <si>
    <t>MVS 11,164</t>
  </si>
  <si>
    <t>BAAVSS 72,22</t>
  </si>
  <si>
    <t>IBVS 3423</t>
  </si>
  <si>
    <t>MVS 12,51</t>
  </si>
  <si>
    <t>BBSAG 95</t>
  </si>
  <si>
    <t>IBVS 3900</t>
  </si>
  <si>
    <t>MVS 12,103</t>
  </si>
  <si>
    <t>BBSAG 96</t>
  </si>
  <si>
    <t>BBSAG 98</t>
  </si>
  <si>
    <t>MVS 12,141</t>
  </si>
  <si>
    <t>B</t>
  </si>
  <si>
    <t>BBSAG 102</t>
  </si>
  <si>
    <t>BAAVSS 84</t>
  </si>
  <si>
    <t>II</t>
  </si>
  <si>
    <t>BBSAG</t>
  </si>
  <si>
    <t>IBVS</t>
  </si>
  <si>
    <t>Key '68 Her' into SIMBAD (omit quotes)</t>
  </si>
  <si>
    <t>68u Her / GSC 02596-01318</t>
  </si>
  <si>
    <t># of data points:</t>
  </si>
  <si>
    <t>EA/SD</t>
  </si>
  <si>
    <t>IBVS 0111</t>
  </si>
  <si>
    <t>IBVS 0817</t>
  </si>
  <si>
    <t>I</t>
  </si>
  <si>
    <t>OEJV 0074</t>
  </si>
  <si>
    <t>OEJV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</si>
  <si>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</si>
  <si>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</si>
  <si>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</si>
  <si>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</si>
  <si>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</si>
  <si>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</si>
  <si>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</si>
  <si>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02/11/1874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</si>
</sst>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/>
    <xf numFmtId="0" fontId="5" fillId="0" borderId="5" xfId="0" applyFont="1" applyBorder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8" fillId="0" borderId="0" xfId="0" applyFont="1">
      <alignment vertical="top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14" fontId="6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68u Her - O-C Diagr.</a:t>
            </a:r>
          </a:p>
        </c:rich>
      </c:tx>
      <c:layout>
        <c:manualLayout>
          <c:xMode val="edge"/>
          <c:yMode val="edge"/>
          <c:x val="0.35067498065631969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77680142250992"/>
          <c:y val="0.14814859468012961"/>
          <c:w val="0.7784215032316941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AE-4EE6-BEFC-963609BA46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2">
                  <c:v>-5.2174999997077975E-2</c:v>
                </c:pt>
                <c:pt idx="32">
                  <c:v>1.1914500006241724E-2</c:v>
                </c:pt>
                <c:pt idx="33">
                  <c:v>9.8880000077770092E-3</c:v>
                </c:pt>
                <c:pt idx="43">
                  <c:v>-3.4881999992649071E-2</c:v>
                </c:pt>
                <c:pt idx="46">
                  <c:v>5.5790000042179599E-3</c:v>
                </c:pt>
                <c:pt idx="47">
                  <c:v>1.6285999998217449E-2</c:v>
                </c:pt>
                <c:pt idx="50">
                  <c:v>-7.052000000840053E-3</c:v>
                </c:pt>
                <c:pt idx="52">
                  <c:v>-1.7722500000672881E-2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AE-4EE6-BEFC-963609BA46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">
                  <c:v>3.4566000002087094E-2</c:v>
                </c:pt>
                <c:pt idx="2">
                  <c:v>-4.5219999956316315E-3</c:v>
                </c:pt>
                <c:pt idx="3">
                  <c:v>-4.404499995871447E-3</c:v>
                </c:pt>
                <c:pt idx="15">
                  <c:v>-2.6394999949843623E-3</c:v>
                </c:pt>
                <c:pt idx="17">
                  <c:v>-1.305300000240095E-2</c:v>
                </c:pt>
                <c:pt idx="40">
                  <c:v>1.2983000007807277E-2</c:v>
                </c:pt>
                <c:pt idx="41">
                  <c:v>1.7083000006095972E-2</c:v>
                </c:pt>
                <c:pt idx="44">
                  <c:v>-6.030500000633765E-3</c:v>
                </c:pt>
                <c:pt idx="49">
                  <c:v>1.3384999983827583E-3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AE-4EE6-BEFC-963609BA46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53">
                  <c:v>-1.5505499999562744E-2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AE-4EE6-BEFC-963609BA46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AE-4EE6-BEFC-963609BA46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AE-4EE6-BEFC-963609BA46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4">
                  <c:v>1.9383999999263324E-2</c:v>
                </c:pt>
                <c:pt idx="5">
                  <c:v>1.352000000042608E-2</c:v>
                </c:pt>
                <c:pt idx="6">
                  <c:v>-4.6929999953135848E-3</c:v>
                </c:pt>
                <c:pt idx="7">
                  <c:v>2.7658999999403022E-2</c:v>
                </c:pt>
                <c:pt idx="8">
                  <c:v>7.1460000035585836E-3</c:v>
                </c:pt>
                <c:pt idx="9">
                  <c:v>1.1959000003116671E-2</c:v>
                </c:pt>
                <c:pt idx="10">
                  <c:v>-4.8770499997772276E-2</c:v>
                </c:pt>
                <c:pt idx="11">
                  <c:v>7.1600000956095755E-4</c:v>
                </c:pt>
                <c:pt idx="13">
                  <c:v>2.0825000006880146E-2</c:v>
                </c:pt>
                <c:pt idx="14">
                  <c:v>-2.8039499993610661E-2</c:v>
                </c:pt>
                <c:pt idx="16">
                  <c:v>-2.3552999999083113E-2</c:v>
                </c:pt>
                <c:pt idx="18">
                  <c:v>-1.5800000037415884E-3</c:v>
                </c:pt>
                <c:pt idx="19">
                  <c:v>-5.2120499996817671E-2</c:v>
                </c:pt>
                <c:pt idx="20">
                  <c:v>-9.9849999969592318E-4</c:v>
                </c:pt>
                <c:pt idx="21">
                  <c:v>5.1072499998554122E-2</c:v>
                </c:pt>
                <c:pt idx="22">
                  <c:v>5.1072499998554122E-2</c:v>
                </c:pt>
                <c:pt idx="23">
                  <c:v>-5.9440999997605104E-2</c:v>
                </c:pt>
                <c:pt idx="24">
                  <c:v>-1.8899999995483086E-2</c:v>
                </c:pt>
                <c:pt idx="25">
                  <c:v>-1.8899999995483086E-2</c:v>
                </c:pt>
                <c:pt idx="26">
                  <c:v>4.0460000018356368E-3</c:v>
                </c:pt>
                <c:pt idx="27">
                  <c:v>-2.2656499997538049E-2</c:v>
                </c:pt>
                <c:pt idx="28">
                  <c:v>-1.5331999995396473E-2</c:v>
                </c:pt>
                <c:pt idx="29">
                  <c:v>-8.2439500001783017E-2</c:v>
                </c:pt>
                <c:pt idx="30">
                  <c:v>-3.952999999455642E-3</c:v>
                </c:pt>
                <c:pt idx="31">
                  <c:v>-1.0213499997917097E-2</c:v>
                </c:pt>
                <c:pt idx="34">
                  <c:v>1.4020000016898848E-3</c:v>
                </c:pt>
                <c:pt idx="35">
                  <c:v>-1.3229999967734329E-3</c:v>
                </c:pt>
                <c:pt idx="36">
                  <c:v>-7.8364999935729429E-3</c:v>
                </c:pt>
                <c:pt idx="37">
                  <c:v>5.343400000128895E-2</c:v>
                </c:pt>
                <c:pt idx="38">
                  <c:v>-2.0970999990822747E-2</c:v>
                </c:pt>
                <c:pt idx="39">
                  <c:v>-2.8186999996250961E-2</c:v>
                </c:pt>
                <c:pt idx="42">
                  <c:v>-1.0668999995687045E-2</c:v>
                </c:pt>
                <c:pt idx="45">
                  <c:v>1.5038000005006324E-2</c:v>
                </c:pt>
                <c:pt idx="48">
                  <c:v>-5.7409999935771339E-3</c:v>
                </c:pt>
                <c:pt idx="51">
                  <c:v>-1.042349999625003E-2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AE-4EE6-BEFC-963609BA46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7.4436526549993814E-3</c:v>
                </c:pt>
                <c:pt idx="1">
                  <c:v>-2.4675785306439556E-3</c:v>
                </c:pt>
                <c:pt idx="2">
                  <c:v>-2.8015959860391969E-3</c:v>
                </c:pt>
                <c:pt idx="3">
                  <c:v>-3.1377624507981944E-3</c:v>
                </c:pt>
                <c:pt idx="4">
                  <c:v>-4.4729112683661188E-3</c:v>
                </c:pt>
                <c:pt idx="5">
                  <c:v>-4.4925593539776026E-3</c:v>
                </c:pt>
                <c:pt idx="6">
                  <c:v>-4.5656256723453116E-3</c:v>
                </c:pt>
                <c:pt idx="7">
                  <c:v>-4.5803617365539253E-3</c:v>
                </c:pt>
                <c:pt idx="8">
                  <c:v>-4.5920277873857454E-3</c:v>
                </c:pt>
                <c:pt idx="9">
                  <c:v>-4.641762004089816E-3</c:v>
                </c:pt>
                <c:pt idx="10">
                  <c:v>-4.6469810268303657E-3</c:v>
                </c:pt>
                <c:pt idx="11">
                  <c:v>-4.6472880281680454E-3</c:v>
                </c:pt>
                <c:pt idx="12">
                  <c:v>-4.6675501164548886E-3</c:v>
                </c:pt>
                <c:pt idx="13">
                  <c:v>-4.6675501164548886E-3</c:v>
                </c:pt>
                <c:pt idx="14">
                  <c:v>-4.6758391525722337E-3</c:v>
                </c:pt>
                <c:pt idx="15">
                  <c:v>-4.6758391525722337E-3</c:v>
                </c:pt>
                <c:pt idx="16">
                  <c:v>-4.6761461539099134E-3</c:v>
                </c:pt>
                <c:pt idx="17">
                  <c:v>-4.6761461539099134E-3</c:v>
                </c:pt>
                <c:pt idx="18">
                  <c:v>-4.6767601565852728E-3</c:v>
                </c:pt>
                <c:pt idx="19">
                  <c:v>-4.6776811605983102E-3</c:v>
                </c:pt>
                <c:pt idx="20">
                  <c:v>-4.7476774655892257E-3</c:v>
                </c:pt>
                <c:pt idx="21">
                  <c:v>-4.7642555378239158E-3</c:v>
                </c:pt>
                <c:pt idx="22">
                  <c:v>-4.7642555378239158E-3</c:v>
                </c:pt>
                <c:pt idx="23">
                  <c:v>-4.7645625391615955E-3</c:v>
                </c:pt>
                <c:pt idx="24">
                  <c:v>-4.7750005846426968E-3</c:v>
                </c:pt>
                <c:pt idx="25">
                  <c:v>-4.7750005846426968E-3</c:v>
                </c:pt>
                <c:pt idx="26">
                  <c:v>-4.7762285899934139E-3</c:v>
                </c:pt>
                <c:pt idx="27">
                  <c:v>-4.780833610058606E-3</c:v>
                </c:pt>
                <c:pt idx="28">
                  <c:v>-4.7848246274484387E-3</c:v>
                </c:pt>
                <c:pt idx="29">
                  <c:v>-4.7986396876440133E-3</c:v>
                </c:pt>
                <c:pt idx="30">
                  <c:v>-4.798946688981693E-3</c:v>
                </c:pt>
                <c:pt idx="31">
                  <c:v>-4.8367078535162655E-3</c:v>
                </c:pt>
                <c:pt idx="32">
                  <c:v>-4.8588119498291851E-3</c:v>
                </c:pt>
                <c:pt idx="33">
                  <c:v>-4.8707850019986849E-3</c:v>
                </c:pt>
                <c:pt idx="34">
                  <c:v>-4.8818370501551439E-3</c:v>
                </c:pt>
                <c:pt idx="35">
                  <c:v>-4.9892875183429521E-3</c:v>
                </c:pt>
                <c:pt idx="36">
                  <c:v>-4.9895945196806318E-3</c:v>
                </c:pt>
                <c:pt idx="37">
                  <c:v>-4.9948135424211816E-3</c:v>
                </c:pt>
                <c:pt idx="38">
                  <c:v>-5.0040235825515658E-3</c:v>
                </c:pt>
                <c:pt idx="39">
                  <c:v>-5.0089356039544359E-3</c:v>
                </c:pt>
                <c:pt idx="40">
                  <c:v>-5.0641958447367377E-3</c:v>
                </c:pt>
                <c:pt idx="41">
                  <c:v>-5.0641958447367377E-3</c:v>
                </c:pt>
                <c:pt idx="42">
                  <c:v>-5.1108600480640129E-3</c:v>
                </c:pt>
                <c:pt idx="43">
                  <c:v>-5.1839263664317219E-3</c:v>
                </c:pt>
                <c:pt idx="44">
                  <c:v>-5.1873033811461969E-3</c:v>
                </c:pt>
                <c:pt idx="45">
                  <c:v>-5.2084864734460792E-3</c:v>
                </c:pt>
                <c:pt idx="46">
                  <c:v>-5.2189245189271805E-3</c:v>
                </c:pt>
                <c:pt idx="47">
                  <c:v>-5.3165509443092451E-3</c:v>
                </c:pt>
                <c:pt idx="48">
                  <c:v>-5.3171649469846028E-3</c:v>
                </c:pt>
                <c:pt idx="49">
                  <c:v>-5.4040463255478881E-3</c:v>
                </c:pt>
                <c:pt idx="50">
                  <c:v>-5.4356674633288717E-3</c:v>
                </c:pt>
                <c:pt idx="51">
                  <c:v>-5.6533314117436003E-3</c:v>
                </c:pt>
                <c:pt idx="52">
                  <c:v>-5.73744977826777E-3</c:v>
                </c:pt>
                <c:pt idx="53">
                  <c:v>-6.9525610728030287E-3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AE-4EE6-BEFC-963609BA4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158120"/>
        <c:axId val="1"/>
      </c:scatterChart>
      <c:valAx>
        <c:axId val="675158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01257212790598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876888221342277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158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5876888221342277E-2"/>
          <c:y val="0.91975600272188196"/>
          <c:w val="0.9364180055527741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68u Her - O-C Diagr.</a:t>
            </a:r>
          </a:p>
        </c:rich>
      </c:tx>
      <c:layout>
        <c:manualLayout>
          <c:xMode val="edge"/>
          <c:yMode val="edge"/>
          <c:x val="0.3750005047445992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586173167964"/>
          <c:y val="0.14769252958613219"/>
          <c:w val="0.8092961383465706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6C-467D-BBC3-D328B2E016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2">
                  <c:v>-5.2174999997077975E-2</c:v>
                </c:pt>
                <c:pt idx="32">
                  <c:v>1.1914500006241724E-2</c:v>
                </c:pt>
                <c:pt idx="33">
                  <c:v>9.8880000077770092E-3</c:v>
                </c:pt>
                <c:pt idx="43">
                  <c:v>-3.4881999992649071E-2</c:v>
                </c:pt>
                <c:pt idx="46">
                  <c:v>5.5790000042179599E-3</c:v>
                </c:pt>
                <c:pt idx="47">
                  <c:v>1.6285999998217449E-2</c:v>
                </c:pt>
                <c:pt idx="50">
                  <c:v>-7.052000000840053E-3</c:v>
                </c:pt>
                <c:pt idx="52">
                  <c:v>-1.7722500000672881E-2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6C-467D-BBC3-D328B2E016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">
                  <c:v>3.4566000002087094E-2</c:v>
                </c:pt>
                <c:pt idx="2">
                  <c:v>-4.5219999956316315E-3</c:v>
                </c:pt>
                <c:pt idx="3">
                  <c:v>-4.404499995871447E-3</c:v>
                </c:pt>
                <c:pt idx="15">
                  <c:v>-2.6394999949843623E-3</c:v>
                </c:pt>
                <c:pt idx="17">
                  <c:v>-1.305300000240095E-2</c:v>
                </c:pt>
                <c:pt idx="40">
                  <c:v>1.2983000007807277E-2</c:v>
                </c:pt>
                <c:pt idx="41">
                  <c:v>1.7083000006095972E-2</c:v>
                </c:pt>
                <c:pt idx="44">
                  <c:v>-6.030500000633765E-3</c:v>
                </c:pt>
                <c:pt idx="49">
                  <c:v>1.3384999983827583E-3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6C-467D-BBC3-D328B2E016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53">
                  <c:v>-1.5505499999562744E-2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6C-467D-BBC3-D328B2E016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6C-467D-BBC3-D328B2E016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6C-467D-BBC3-D328B2E016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2">
                    <c:v>2.0000000000000001E-4</c:v>
                  </c:pt>
                  <c:pt idx="3">
                    <c:v>1E-3</c:v>
                  </c:pt>
                  <c:pt idx="44">
                    <c:v>9.2000000000000003E-4</c:v>
                  </c:pt>
                  <c:pt idx="49">
                    <c:v>1.9000000000000001E-4</c:v>
                  </c:pt>
                  <c:pt idx="5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4">
                  <c:v>1.9383999999263324E-2</c:v>
                </c:pt>
                <c:pt idx="5">
                  <c:v>1.352000000042608E-2</c:v>
                </c:pt>
                <c:pt idx="6">
                  <c:v>-4.6929999953135848E-3</c:v>
                </c:pt>
                <c:pt idx="7">
                  <c:v>2.7658999999403022E-2</c:v>
                </c:pt>
                <c:pt idx="8">
                  <c:v>7.1460000035585836E-3</c:v>
                </c:pt>
                <c:pt idx="9">
                  <c:v>1.1959000003116671E-2</c:v>
                </c:pt>
                <c:pt idx="10">
                  <c:v>-4.8770499997772276E-2</c:v>
                </c:pt>
                <c:pt idx="11">
                  <c:v>7.1600000956095755E-4</c:v>
                </c:pt>
                <c:pt idx="13">
                  <c:v>2.0825000006880146E-2</c:v>
                </c:pt>
                <c:pt idx="14">
                  <c:v>-2.8039499993610661E-2</c:v>
                </c:pt>
                <c:pt idx="16">
                  <c:v>-2.3552999999083113E-2</c:v>
                </c:pt>
                <c:pt idx="18">
                  <c:v>-1.5800000037415884E-3</c:v>
                </c:pt>
                <c:pt idx="19">
                  <c:v>-5.2120499996817671E-2</c:v>
                </c:pt>
                <c:pt idx="20">
                  <c:v>-9.9849999969592318E-4</c:v>
                </c:pt>
                <c:pt idx="21">
                  <c:v>5.1072499998554122E-2</c:v>
                </c:pt>
                <c:pt idx="22">
                  <c:v>5.1072499998554122E-2</c:v>
                </c:pt>
                <c:pt idx="23">
                  <c:v>-5.9440999997605104E-2</c:v>
                </c:pt>
                <c:pt idx="24">
                  <c:v>-1.8899999995483086E-2</c:v>
                </c:pt>
                <c:pt idx="25">
                  <c:v>-1.8899999995483086E-2</c:v>
                </c:pt>
                <c:pt idx="26">
                  <c:v>4.0460000018356368E-3</c:v>
                </c:pt>
                <c:pt idx="27">
                  <c:v>-2.2656499997538049E-2</c:v>
                </c:pt>
                <c:pt idx="28">
                  <c:v>-1.5331999995396473E-2</c:v>
                </c:pt>
                <c:pt idx="29">
                  <c:v>-8.2439500001783017E-2</c:v>
                </c:pt>
                <c:pt idx="30">
                  <c:v>-3.952999999455642E-3</c:v>
                </c:pt>
                <c:pt idx="31">
                  <c:v>-1.0213499997917097E-2</c:v>
                </c:pt>
                <c:pt idx="34">
                  <c:v>1.4020000016898848E-3</c:v>
                </c:pt>
                <c:pt idx="35">
                  <c:v>-1.3229999967734329E-3</c:v>
                </c:pt>
                <c:pt idx="36">
                  <c:v>-7.8364999935729429E-3</c:v>
                </c:pt>
                <c:pt idx="37">
                  <c:v>5.343400000128895E-2</c:v>
                </c:pt>
                <c:pt idx="38">
                  <c:v>-2.0970999990822747E-2</c:v>
                </c:pt>
                <c:pt idx="39">
                  <c:v>-2.8186999996250961E-2</c:v>
                </c:pt>
                <c:pt idx="42">
                  <c:v>-1.0668999995687045E-2</c:v>
                </c:pt>
                <c:pt idx="45">
                  <c:v>1.5038000005006324E-2</c:v>
                </c:pt>
                <c:pt idx="48">
                  <c:v>-5.7409999935771339E-3</c:v>
                </c:pt>
                <c:pt idx="51">
                  <c:v>-1.042349999625003E-2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6C-467D-BBC3-D328B2E016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0</c:v>
                </c:pt>
                <c:pt idx="1">
                  <c:v>16142</c:v>
                </c:pt>
                <c:pt idx="2">
                  <c:v>16686</c:v>
                </c:pt>
                <c:pt idx="3">
                  <c:v>17233.5</c:v>
                </c:pt>
                <c:pt idx="4">
                  <c:v>19408</c:v>
                </c:pt>
                <c:pt idx="5">
                  <c:v>19440</c:v>
                </c:pt>
                <c:pt idx="6">
                  <c:v>19559</c:v>
                </c:pt>
                <c:pt idx="7">
                  <c:v>19583</c:v>
                </c:pt>
                <c:pt idx="8">
                  <c:v>19602</c:v>
                </c:pt>
                <c:pt idx="9">
                  <c:v>19683</c:v>
                </c:pt>
                <c:pt idx="10">
                  <c:v>19691.5</c:v>
                </c:pt>
                <c:pt idx="11">
                  <c:v>19692</c:v>
                </c:pt>
                <c:pt idx="12">
                  <c:v>19725</c:v>
                </c:pt>
                <c:pt idx="13">
                  <c:v>19725</c:v>
                </c:pt>
                <c:pt idx="14">
                  <c:v>19738.5</c:v>
                </c:pt>
                <c:pt idx="15">
                  <c:v>19738.5</c:v>
                </c:pt>
                <c:pt idx="16">
                  <c:v>19739</c:v>
                </c:pt>
                <c:pt idx="17">
                  <c:v>19739</c:v>
                </c:pt>
                <c:pt idx="18">
                  <c:v>19740</c:v>
                </c:pt>
                <c:pt idx="19">
                  <c:v>19741.5</c:v>
                </c:pt>
                <c:pt idx="20">
                  <c:v>19855.5</c:v>
                </c:pt>
                <c:pt idx="21">
                  <c:v>19882.5</c:v>
                </c:pt>
                <c:pt idx="22">
                  <c:v>19882.5</c:v>
                </c:pt>
                <c:pt idx="23">
                  <c:v>19883</c:v>
                </c:pt>
                <c:pt idx="24">
                  <c:v>19900</c:v>
                </c:pt>
                <c:pt idx="25">
                  <c:v>19900</c:v>
                </c:pt>
                <c:pt idx="26">
                  <c:v>19902</c:v>
                </c:pt>
                <c:pt idx="27">
                  <c:v>19909.5</c:v>
                </c:pt>
                <c:pt idx="28">
                  <c:v>19916</c:v>
                </c:pt>
                <c:pt idx="29">
                  <c:v>19938.5</c:v>
                </c:pt>
                <c:pt idx="30">
                  <c:v>19939</c:v>
                </c:pt>
                <c:pt idx="31">
                  <c:v>20000.5</c:v>
                </c:pt>
                <c:pt idx="32">
                  <c:v>20036.5</c:v>
                </c:pt>
                <c:pt idx="33">
                  <c:v>20056</c:v>
                </c:pt>
                <c:pt idx="34">
                  <c:v>20074</c:v>
                </c:pt>
                <c:pt idx="35">
                  <c:v>20249</c:v>
                </c:pt>
                <c:pt idx="36">
                  <c:v>20249.5</c:v>
                </c:pt>
                <c:pt idx="37">
                  <c:v>20258</c:v>
                </c:pt>
                <c:pt idx="38">
                  <c:v>20273</c:v>
                </c:pt>
                <c:pt idx="39">
                  <c:v>20281</c:v>
                </c:pt>
                <c:pt idx="40">
                  <c:v>20371</c:v>
                </c:pt>
                <c:pt idx="41">
                  <c:v>20371</c:v>
                </c:pt>
                <c:pt idx="42">
                  <c:v>20447</c:v>
                </c:pt>
                <c:pt idx="43">
                  <c:v>20566</c:v>
                </c:pt>
                <c:pt idx="44">
                  <c:v>20571.5</c:v>
                </c:pt>
                <c:pt idx="45">
                  <c:v>20606</c:v>
                </c:pt>
                <c:pt idx="46">
                  <c:v>20623</c:v>
                </c:pt>
                <c:pt idx="47">
                  <c:v>20782</c:v>
                </c:pt>
                <c:pt idx="48">
                  <c:v>20783</c:v>
                </c:pt>
                <c:pt idx="49">
                  <c:v>20924.5</c:v>
                </c:pt>
                <c:pt idx="50">
                  <c:v>20976</c:v>
                </c:pt>
                <c:pt idx="51">
                  <c:v>21330.5</c:v>
                </c:pt>
                <c:pt idx="52">
                  <c:v>21467.5</c:v>
                </c:pt>
                <c:pt idx="53">
                  <c:v>23446.5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7.4436526549993814E-3</c:v>
                </c:pt>
                <c:pt idx="1">
                  <c:v>-2.4675785306439556E-3</c:v>
                </c:pt>
                <c:pt idx="2">
                  <c:v>-2.8015959860391969E-3</c:v>
                </c:pt>
                <c:pt idx="3">
                  <c:v>-3.1377624507981944E-3</c:v>
                </c:pt>
                <c:pt idx="4">
                  <c:v>-4.4729112683661188E-3</c:v>
                </c:pt>
                <c:pt idx="5">
                  <c:v>-4.4925593539776026E-3</c:v>
                </c:pt>
                <c:pt idx="6">
                  <c:v>-4.5656256723453116E-3</c:v>
                </c:pt>
                <c:pt idx="7">
                  <c:v>-4.5803617365539253E-3</c:v>
                </c:pt>
                <c:pt idx="8">
                  <c:v>-4.5920277873857454E-3</c:v>
                </c:pt>
                <c:pt idx="9">
                  <c:v>-4.641762004089816E-3</c:v>
                </c:pt>
                <c:pt idx="10">
                  <c:v>-4.6469810268303657E-3</c:v>
                </c:pt>
                <c:pt idx="11">
                  <c:v>-4.6472880281680454E-3</c:v>
                </c:pt>
                <c:pt idx="12">
                  <c:v>-4.6675501164548886E-3</c:v>
                </c:pt>
                <c:pt idx="13">
                  <c:v>-4.6675501164548886E-3</c:v>
                </c:pt>
                <c:pt idx="14">
                  <c:v>-4.6758391525722337E-3</c:v>
                </c:pt>
                <c:pt idx="15">
                  <c:v>-4.6758391525722337E-3</c:v>
                </c:pt>
                <c:pt idx="16">
                  <c:v>-4.6761461539099134E-3</c:v>
                </c:pt>
                <c:pt idx="17">
                  <c:v>-4.6761461539099134E-3</c:v>
                </c:pt>
                <c:pt idx="18">
                  <c:v>-4.6767601565852728E-3</c:v>
                </c:pt>
                <c:pt idx="19">
                  <c:v>-4.6776811605983102E-3</c:v>
                </c:pt>
                <c:pt idx="20">
                  <c:v>-4.7476774655892257E-3</c:v>
                </c:pt>
                <c:pt idx="21">
                  <c:v>-4.7642555378239158E-3</c:v>
                </c:pt>
                <c:pt idx="22">
                  <c:v>-4.7642555378239158E-3</c:v>
                </c:pt>
                <c:pt idx="23">
                  <c:v>-4.7645625391615955E-3</c:v>
                </c:pt>
                <c:pt idx="24">
                  <c:v>-4.7750005846426968E-3</c:v>
                </c:pt>
                <c:pt idx="25">
                  <c:v>-4.7750005846426968E-3</c:v>
                </c:pt>
                <c:pt idx="26">
                  <c:v>-4.7762285899934139E-3</c:v>
                </c:pt>
                <c:pt idx="27">
                  <c:v>-4.780833610058606E-3</c:v>
                </c:pt>
                <c:pt idx="28">
                  <c:v>-4.7848246274484387E-3</c:v>
                </c:pt>
                <c:pt idx="29">
                  <c:v>-4.7986396876440133E-3</c:v>
                </c:pt>
                <c:pt idx="30">
                  <c:v>-4.798946688981693E-3</c:v>
                </c:pt>
                <c:pt idx="31">
                  <c:v>-4.8367078535162655E-3</c:v>
                </c:pt>
                <c:pt idx="32">
                  <c:v>-4.8588119498291851E-3</c:v>
                </c:pt>
                <c:pt idx="33">
                  <c:v>-4.8707850019986849E-3</c:v>
                </c:pt>
                <c:pt idx="34">
                  <c:v>-4.8818370501551439E-3</c:v>
                </c:pt>
                <c:pt idx="35">
                  <c:v>-4.9892875183429521E-3</c:v>
                </c:pt>
                <c:pt idx="36">
                  <c:v>-4.9895945196806318E-3</c:v>
                </c:pt>
                <c:pt idx="37">
                  <c:v>-4.9948135424211816E-3</c:v>
                </c:pt>
                <c:pt idx="38">
                  <c:v>-5.0040235825515658E-3</c:v>
                </c:pt>
                <c:pt idx="39">
                  <c:v>-5.0089356039544359E-3</c:v>
                </c:pt>
                <c:pt idx="40">
                  <c:v>-5.0641958447367377E-3</c:v>
                </c:pt>
                <c:pt idx="41">
                  <c:v>-5.0641958447367377E-3</c:v>
                </c:pt>
                <c:pt idx="42">
                  <c:v>-5.1108600480640129E-3</c:v>
                </c:pt>
                <c:pt idx="43">
                  <c:v>-5.1839263664317219E-3</c:v>
                </c:pt>
                <c:pt idx="44">
                  <c:v>-5.1873033811461969E-3</c:v>
                </c:pt>
                <c:pt idx="45">
                  <c:v>-5.2084864734460792E-3</c:v>
                </c:pt>
                <c:pt idx="46">
                  <c:v>-5.2189245189271805E-3</c:v>
                </c:pt>
                <c:pt idx="47">
                  <c:v>-5.3165509443092451E-3</c:v>
                </c:pt>
                <c:pt idx="48">
                  <c:v>-5.3171649469846028E-3</c:v>
                </c:pt>
                <c:pt idx="49">
                  <c:v>-5.4040463255478881E-3</c:v>
                </c:pt>
                <c:pt idx="50">
                  <c:v>-5.4356674633288717E-3</c:v>
                </c:pt>
                <c:pt idx="51">
                  <c:v>-5.6533314117436003E-3</c:v>
                </c:pt>
                <c:pt idx="52">
                  <c:v>-5.73744977826777E-3</c:v>
                </c:pt>
                <c:pt idx="53">
                  <c:v>-6.9525610728030287E-3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6C-467D-BBC3-D328B2E01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541896"/>
        <c:axId val="1"/>
      </c:scatterChart>
      <c:valAx>
        <c:axId val="3935418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393027794603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541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46187495793793"/>
          <c:y val="0.92000129214617399"/>
          <c:w val="0.7788473315835520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0</xdr:row>
      <xdr:rowOff>85725</xdr:rowOff>
    </xdr:from>
    <xdr:to>
      <xdr:col>26</xdr:col>
      <xdr:colOff>523875</xdr:colOff>
      <xdr:row>18</xdr:row>
      <xdr:rowOff>104775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3A8BEC2-A4AA-BB24-3406-723F76EC5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76199</xdr:colOff>
      <xdr:row>0</xdr:row>
      <xdr:rowOff>0</xdr:rowOff>
    </xdr:from>
    <xdr:to>
      <xdr:col>17</xdr:col>
      <xdr:colOff>314324</xdr:colOff>
      <xdr:row>18</xdr:row>
      <xdr:rowOff>85725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C36BB08E-24BF-8DEA-3477-C6E1E3695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4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5.28515625" customWidth="1"/>
  </cols>
  <sheetData>
    <row r="1" spans="1:6" ht="20.25">
      <c r="A1" s="1" t="s">
        <v>63</v>
      </c>
    </row>
    <row r="2" spans="1:6">
      <c r="A2" t="s">
        <v>25</v>
      </c>
      <c r="B2" s="15" t="s">
        <v>65</v>
      </c>
    </row>
    <row r="3" spans="1:6" ht="13.5" thickBot="1">
      <c r="A3" s="16" t="s">
        <v>62</v>
      </c>
    </row>
    <row r="4" spans="1:6" ht="14.25" thickTop="1" thickBot="1">
      <c r="A4" s="7" t="s">
        <v>0</v>
      </c>
      <c r="C4" s="2">
        <v>5830.0325999999995</v>
      </c>
      <c r="D4" s="3">
        <v>2.0510269999999999</v>
      </c>
    </row>
    <row r="5" spans="1:6" ht="13.5" thickTop="1">
      <c r="A5" s="7" t="s">
        <v>77</v>
      </c>
      <c r="C5" s="34">
        <v>-9.5</v>
      </c>
    </row>
    <row r="6" spans="1:6">
      <c r="A6" s="7" t="s">
        <v>1</v>
      </c>
    </row>
    <row r="7" spans="1:6">
      <c r="A7" t="s">
        <v>2</v>
      </c>
      <c r="C7">
        <f>+C4</f>
        <v>5830.0325999999995</v>
      </c>
    </row>
    <row r="8" spans="1:6">
      <c r="A8" t="s">
        <v>3</v>
      </c>
      <c r="C8">
        <f>+D4</f>
        <v>2.0510269999999999</v>
      </c>
    </row>
    <row r="10" spans="1:6" ht="13.5" thickBot="1">
      <c r="C10" s="6" t="s">
        <v>20</v>
      </c>
      <c r="D10" s="6" t="s">
        <v>21</v>
      </c>
    </row>
    <row r="11" spans="1:6">
      <c r="A11" t="s">
        <v>16</v>
      </c>
      <c r="C11">
        <f>INTERCEPT(G21:G983,F21:F983)</f>
        <v>7.4436526549993814E-3</v>
      </c>
      <c r="D11" s="5"/>
      <c r="E11" s="27" t="s">
        <v>71</v>
      </c>
      <c r="F11" s="28">
        <v>1</v>
      </c>
    </row>
    <row r="12" spans="1:6">
      <c r="A12" t="s">
        <v>17</v>
      </c>
      <c r="C12">
        <f>SLOPE(G21:G983,F21:F983)</f>
        <v>-6.1400267535889838E-7</v>
      </c>
      <c r="D12" s="5"/>
      <c r="E12" s="27" t="s">
        <v>72</v>
      </c>
      <c r="F12" s="29">
        <f ca="1">NOW()+15018.5+$C$5/24</f>
        <v>60352.733286805553</v>
      </c>
    </row>
    <row r="13" spans="1:6">
      <c r="A13" t="s">
        <v>19</v>
      </c>
      <c r="C13" s="5" t="s">
        <v>14</v>
      </c>
      <c r="D13" s="5"/>
      <c r="E13" s="27" t="s">
        <v>73</v>
      </c>
      <c r="F13" s="30">
        <f ca="1">ROUND(2*(F12-$C$7)/$C$8,0)/2+F11</f>
        <v>26584</v>
      </c>
    </row>
    <row r="14" spans="1:6">
      <c r="A14" t="s">
        <v>24</v>
      </c>
      <c r="E14" s="27" t="s">
        <v>74</v>
      </c>
      <c r="F14" s="31">
        <f ca="1">ROUND(2*(F12-$C$15)/$C$16,0)/2+F11</f>
        <v>3138</v>
      </c>
    </row>
    <row r="15" spans="1:6">
      <c r="A15" s="4" t="s">
        <v>18</v>
      </c>
      <c r="C15" s="11">
        <f>(C7+C11)+(C8+C12)*INT(MAX(F21:F3523))</f>
        <v>53918.404689745927</v>
      </c>
      <c r="D15" s="10">
        <v>49860.436999999998</v>
      </c>
      <c r="E15" s="27" t="s">
        <v>75</v>
      </c>
      <c r="F15" s="32">
        <f ca="1">+$C$15+$C$16*F14-15018.5-$C$5/24</f>
        <v>45336.421322338865</v>
      </c>
    </row>
    <row r="16" spans="1:6">
      <c r="A16" s="7" t="s">
        <v>4</v>
      </c>
      <c r="C16" s="12">
        <f>+C8+C12</f>
        <v>2.0510263859973246</v>
      </c>
      <c r="F16" s="33" t="s">
        <v>76</v>
      </c>
    </row>
    <row r="17" spans="1:32" ht="13.5" thickBot="1">
      <c r="A17" s="14" t="s">
        <v>64</v>
      </c>
      <c r="C17">
        <f>COUNT(C21:C2181)</f>
        <v>54</v>
      </c>
    </row>
    <row r="18" spans="1:32">
      <c r="A18" s="7" t="s">
        <v>5</v>
      </c>
      <c r="C18" s="2">
        <f>+C15</f>
        <v>53918.404689745927</v>
      </c>
      <c r="D18" s="3">
        <f>+C16</f>
        <v>2.0510263859973246</v>
      </c>
    </row>
    <row r="19" spans="1:32" ht="13.5" thickTop="1"/>
    <row r="20" spans="1:32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60</v>
      </c>
      <c r="J20" s="9" t="s">
        <v>61</v>
      </c>
      <c r="K20" s="9" t="s">
        <v>70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32" s="17" customFormat="1">
      <c r="A21" s="17" t="s">
        <v>12</v>
      </c>
      <c r="C21" s="18">
        <v>5830.0325999999995</v>
      </c>
      <c r="D21" s="18" t="s">
        <v>14</v>
      </c>
      <c r="E21" s="17">
        <f t="shared" ref="E21:E52" si="0">+(C21-C$7)/C$8</f>
        <v>0</v>
      </c>
      <c r="F21" s="17">
        <f t="shared" ref="F21:F52" si="1">ROUND(2*E21,0)/2</f>
        <v>0</v>
      </c>
      <c r="G21" s="17">
        <f t="shared" ref="G21:G52" si="2">+C21-(C$7+F21*C$8)</f>
        <v>0</v>
      </c>
      <c r="H21" s="17">
        <f>+G21</f>
        <v>0</v>
      </c>
      <c r="O21" s="17">
        <f t="shared" ref="O21:O52" si="3">+C$11+C$12*F21</f>
        <v>7.4436526549993814E-3</v>
      </c>
      <c r="Q21" s="35" t="s">
        <v>78</v>
      </c>
      <c r="S21" s="17">
        <v>2405830.0326</v>
      </c>
    </row>
    <row r="22" spans="1:32" s="17" customFormat="1">
      <c r="A22" s="21" t="s">
        <v>66</v>
      </c>
      <c r="B22" s="22"/>
      <c r="C22" s="23">
        <v>38937.745000000003</v>
      </c>
      <c r="D22" s="18"/>
      <c r="E22" s="17">
        <f t="shared" si="0"/>
        <v>16142.016853020465</v>
      </c>
      <c r="F22" s="17">
        <f t="shared" si="1"/>
        <v>16142</v>
      </c>
      <c r="G22" s="17">
        <f t="shared" si="2"/>
        <v>3.4566000002087094E-2</v>
      </c>
      <c r="J22" s="17">
        <f>+G22</f>
        <v>3.4566000002087094E-2</v>
      </c>
      <c r="O22" s="17">
        <f t="shared" si="3"/>
        <v>-2.4675785306439556E-3</v>
      </c>
      <c r="Q22" s="19">
        <f t="shared" ref="Q21:Q52" si="4">+C22-15018.5</f>
        <v>23919.245000000003</v>
      </c>
    </row>
    <row r="23" spans="1:32" s="17" customFormat="1">
      <c r="A23" s="21" t="s">
        <v>67</v>
      </c>
      <c r="B23" s="22" t="s">
        <v>68</v>
      </c>
      <c r="C23" s="21">
        <v>40053.464599999999</v>
      </c>
      <c r="D23" s="23">
        <v>2.0000000000000001E-4</v>
      </c>
      <c r="E23" s="17">
        <f t="shared" si="0"/>
        <v>16685.997795250867</v>
      </c>
      <c r="F23" s="17">
        <f t="shared" si="1"/>
        <v>16686</v>
      </c>
      <c r="G23" s="17">
        <f t="shared" si="2"/>
        <v>-4.5219999956316315E-3</v>
      </c>
      <c r="J23" s="17">
        <f>+G23</f>
        <v>-4.5219999956316315E-3</v>
      </c>
      <c r="O23" s="17">
        <f t="shared" si="3"/>
        <v>-2.8015959860391969E-3</v>
      </c>
      <c r="Q23" s="19">
        <f t="shared" si="4"/>
        <v>25034.964599999999</v>
      </c>
    </row>
    <row r="24" spans="1:32" s="17" customFormat="1">
      <c r="A24" s="21" t="s">
        <v>67</v>
      </c>
      <c r="B24" s="22" t="s">
        <v>59</v>
      </c>
      <c r="C24" s="21">
        <v>41176.402000000002</v>
      </c>
      <c r="D24" s="23">
        <v>1E-3</v>
      </c>
      <c r="E24" s="17">
        <f t="shared" si="0"/>
        <v>17233.497852539243</v>
      </c>
      <c r="F24" s="17">
        <f t="shared" si="1"/>
        <v>17233.5</v>
      </c>
      <c r="G24" s="17">
        <f t="shared" si="2"/>
        <v>-4.404499995871447E-3</v>
      </c>
      <c r="J24" s="17">
        <f>+G24</f>
        <v>-4.404499995871447E-3</v>
      </c>
      <c r="O24" s="17">
        <f t="shared" si="3"/>
        <v>-3.1377624507981944E-3</v>
      </c>
      <c r="Q24" s="19">
        <f t="shared" si="4"/>
        <v>26157.902000000002</v>
      </c>
    </row>
    <row r="25" spans="1:32" s="17" customFormat="1">
      <c r="A25" s="17" t="s">
        <v>30</v>
      </c>
      <c r="B25" s="20" t="s">
        <v>59</v>
      </c>
      <c r="C25" s="18">
        <v>45636.383999999998</v>
      </c>
      <c r="D25" s="18"/>
      <c r="E25" s="17">
        <f t="shared" si="0"/>
        <v>19408.009450875099</v>
      </c>
      <c r="F25" s="17">
        <f t="shared" si="1"/>
        <v>19408</v>
      </c>
      <c r="G25" s="17">
        <f t="shared" si="2"/>
        <v>1.9383999999263324E-2</v>
      </c>
      <c r="N25" s="17">
        <f t="shared" ref="N25:N32" si="5">+G25</f>
        <v>1.9383999999263324E-2</v>
      </c>
      <c r="O25" s="17">
        <f t="shared" si="3"/>
        <v>-4.4729112683661188E-3</v>
      </c>
      <c r="Q25" s="19">
        <f t="shared" si="4"/>
        <v>30617.883999999998</v>
      </c>
      <c r="AC25" s="17" t="s">
        <v>29</v>
      </c>
      <c r="AF25" s="17" t="s">
        <v>31</v>
      </c>
    </row>
    <row r="26" spans="1:32" s="17" customFormat="1">
      <c r="A26" s="17" t="s">
        <v>32</v>
      </c>
      <c r="B26" s="20"/>
      <c r="C26" s="18">
        <v>45702.010999999999</v>
      </c>
      <c r="D26" s="18"/>
      <c r="E26" s="17">
        <f t="shared" si="0"/>
        <v>19440.006591819612</v>
      </c>
      <c r="F26" s="17">
        <f t="shared" si="1"/>
        <v>19440</v>
      </c>
      <c r="G26" s="17">
        <f t="shared" si="2"/>
        <v>1.352000000042608E-2</v>
      </c>
      <c r="N26" s="17">
        <f t="shared" si="5"/>
        <v>1.352000000042608E-2</v>
      </c>
      <c r="O26" s="17">
        <f t="shared" si="3"/>
        <v>-4.4925593539776026E-3</v>
      </c>
      <c r="Q26" s="19">
        <f t="shared" si="4"/>
        <v>30683.510999999999</v>
      </c>
      <c r="AC26" s="17" t="s">
        <v>29</v>
      </c>
      <c r="AF26" s="17" t="s">
        <v>31</v>
      </c>
    </row>
    <row r="27" spans="1:32" s="17" customFormat="1">
      <c r="A27" s="17" t="s">
        <v>33</v>
      </c>
      <c r="B27" s="20"/>
      <c r="C27" s="18">
        <v>45946.065000000002</v>
      </c>
      <c r="D27" s="18"/>
      <c r="E27" s="17">
        <f t="shared" si="0"/>
        <v>19558.997711878004</v>
      </c>
      <c r="F27" s="17">
        <f t="shared" si="1"/>
        <v>19559</v>
      </c>
      <c r="G27" s="17">
        <f t="shared" si="2"/>
        <v>-4.6929999953135848E-3</v>
      </c>
      <c r="N27" s="17">
        <f t="shared" si="5"/>
        <v>-4.6929999953135848E-3</v>
      </c>
      <c r="O27" s="17">
        <f t="shared" si="3"/>
        <v>-4.5656256723453116E-3</v>
      </c>
      <c r="Q27" s="19">
        <f t="shared" si="4"/>
        <v>30927.565000000002</v>
      </c>
      <c r="AC27" s="17" t="s">
        <v>29</v>
      </c>
      <c r="AF27" s="17" t="s">
        <v>31</v>
      </c>
    </row>
    <row r="28" spans="1:32" s="17" customFormat="1">
      <c r="A28" s="17" t="s">
        <v>32</v>
      </c>
      <c r="B28" s="20"/>
      <c r="C28" s="18">
        <v>45995.322</v>
      </c>
      <c r="D28" s="18"/>
      <c r="E28" s="17">
        <f t="shared" si="0"/>
        <v>19583.013485439245</v>
      </c>
      <c r="F28" s="17">
        <f t="shared" si="1"/>
        <v>19583</v>
      </c>
      <c r="G28" s="17">
        <f t="shared" si="2"/>
        <v>2.7658999999403022E-2</v>
      </c>
      <c r="N28" s="17">
        <f t="shared" si="5"/>
        <v>2.7658999999403022E-2</v>
      </c>
      <c r="O28" s="17">
        <f t="shared" si="3"/>
        <v>-4.5803617365539253E-3</v>
      </c>
      <c r="Q28" s="19">
        <f t="shared" si="4"/>
        <v>30976.822</v>
      </c>
      <c r="AA28" s="17" t="s">
        <v>34</v>
      </c>
      <c r="AC28" s="17" t="s">
        <v>29</v>
      </c>
      <c r="AF28" s="17" t="s">
        <v>31</v>
      </c>
    </row>
    <row r="29" spans="1:32" s="17" customFormat="1">
      <c r="A29" s="17" t="s">
        <v>32</v>
      </c>
      <c r="B29" s="20"/>
      <c r="C29" s="18">
        <v>46034.271000000001</v>
      </c>
      <c r="D29" s="18"/>
      <c r="E29" s="17">
        <f t="shared" si="0"/>
        <v>19602.003484108205</v>
      </c>
      <c r="F29" s="17">
        <f t="shared" si="1"/>
        <v>19602</v>
      </c>
      <c r="G29" s="17">
        <f t="shared" si="2"/>
        <v>7.1460000035585836E-3</v>
      </c>
      <c r="N29" s="17">
        <f t="shared" si="5"/>
        <v>7.1460000035585836E-3</v>
      </c>
      <c r="O29" s="17">
        <f t="shared" si="3"/>
        <v>-4.5920277873857454E-3</v>
      </c>
      <c r="Q29" s="19">
        <f t="shared" si="4"/>
        <v>31015.771000000001</v>
      </c>
      <c r="AA29" s="17" t="s">
        <v>34</v>
      </c>
      <c r="AC29" s="17" t="s">
        <v>29</v>
      </c>
      <c r="AF29" s="17" t="s">
        <v>31</v>
      </c>
    </row>
    <row r="30" spans="1:32" s="17" customFormat="1">
      <c r="A30" s="17" t="s">
        <v>35</v>
      </c>
      <c r="B30" s="20"/>
      <c r="C30" s="18">
        <v>46200.409</v>
      </c>
      <c r="D30" s="18"/>
      <c r="E30" s="17">
        <f t="shared" si="0"/>
        <v>19683.005830737482</v>
      </c>
      <c r="F30" s="17">
        <f t="shared" si="1"/>
        <v>19683</v>
      </c>
      <c r="G30" s="17">
        <f t="shared" si="2"/>
        <v>1.1959000003116671E-2</v>
      </c>
      <c r="N30" s="17">
        <f t="shared" si="5"/>
        <v>1.1959000003116671E-2</v>
      </c>
      <c r="O30" s="17">
        <f t="shared" si="3"/>
        <v>-4.641762004089816E-3</v>
      </c>
      <c r="Q30" s="19">
        <f t="shared" si="4"/>
        <v>31181.909</v>
      </c>
      <c r="AA30" s="17" t="s">
        <v>34</v>
      </c>
      <c r="AC30" s="17" t="s">
        <v>29</v>
      </c>
      <c r="AF30" s="17" t="s">
        <v>31</v>
      </c>
    </row>
    <row r="31" spans="1:32" s="17" customFormat="1">
      <c r="A31" s="17" t="s">
        <v>36</v>
      </c>
      <c r="B31" s="20"/>
      <c r="C31" s="18">
        <v>46217.781999999999</v>
      </c>
      <c r="D31" s="18"/>
      <c r="E31" s="17">
        <f t="shared" si="0"/>
        <v>19691.476221424684</v>
      </c>
      <c r="F31" s="17">
        <f t="shared" si="1"/>
        <v>19691.5</v>
      </c>
      <c r="G31" s="17">
        <f t="shared" si="2"/>
        <v>-4.8770499997772276E-2</v>
      </c>
      <c r="N31" s="17">
        <f t="shared" si="5"/>
        <v>-4.8770499997772276E-2</v>
      </c>
      <c r="O31" s="17">
        <f t="shared" si="3"/>
        <v>-4.6469810268303657E-3</v>
      </c>
      <c r="Q31" s="19">
        <f t="shared" si="4"/>
        <v>31199.281999999999</v>
      </c>
      <c r="AC31" s="17" t="s">
        <v>29</v>
      </c>
      <c r="AF31" s="17" t="s">
        <v>31</v>
      </c>
    </row>
    <row r="32" spans="1:32" s="17" customFormat="1">
      <c r="A32" s="17" t="s">
        <v>36</v>
      </c>
      <c r="B32" s="20"/>
      <c r="C32" s="18">
        <v>46218.857000000004</v>
      </c>
      <c r="D32" s="18"/>
      <c r="E32" s="17">
        <f t="shared" si="0"/>
        <v>19692.000349093407</v>
      </c>
      <c r="F32" s="17">
        <f t="shared" si="1"/>
        <v>19692</v>
      </c>
      <c r="G32" s="17">
        <f t="shared" si="2"/>
        <v>7.1600000956095755E-4</v>
      </c>
      <c r="N32" s="17">
        <f t="shared" si="5"/>
        <v>7.1600000956095755E-4</v>
      </c>
      <c r="O32" s="17">
        <f t="shared" si="3"/>
        <v>-4.6472880281680454E-3</v>
      </c>
      <c r="Q32" s="19">
        <f t="shared" si="4"/>
        <v>31200.357000000004</v>
      </c>
      <c r="AC32" s="17" t="s">
        <v>29</v>
      </c>
      <c r="AF32" s="17" t="s">
        <v>31</v>
      </c>
    </row>
    <row r="33" spans="1:32" s="17" customFormat="1">
      <c r="A33" s="17" t="s">
        <v>37</v>
      </c>
      <c r="B33" s="20"/>
      <c r="C33" s="18">
        <v>46286.487999999998</v>
      </c>
      <c r="D33" s="18"/>
      <c r="E33" s="17">
        <f t="shared" si="0"/>
        <v>19724.974561524545</v>
      </c>
      <c r="F33" s="17">
        <f t="shared" si="1"/>
        <v>19725</v>
      </c>
      <c r="G33" s="17">
        <f t="shared" si="2"/>
        <v>-5.2174999997077975E-2</v>
      </c>
      <c r="I33" s="17">
        <f>+G33</f>
        <v>-5.2174999997077975E-2</v>
      </c>
      <c r="O33" s="17">
        <f t="shared" si="3"/>
        <v>-4.6675501164548886E-3</v>
      </c>
      <c r="Q33" s="19">
        <f t="shared" si="4"/>
        <v>31267.987999999998</v>
      </c>
      <c r="AC33" s="17" t="s">
        <v>29</v>
      </c>
      <c r="AF33" s="17" t="s">
        <v>31</v>
      </c>
    </row>
    <row r="34" spans="1:32" s="17" customFormat="1">
      <c r="A34" s="17" t="s">
        <v>35</v>
      </c>
      <c r="B34" s="20"/>
      <c r="C34" s="18">
        <v>46286.561000000002</v>
      </c>
      <c r="D34" s="18"/>
      <c r="E34" s="17">
        <f t="shared" si="0"/>
        <v>19725.010153449955</v>
      </c>
      <c r="F34" s="17">
        <f t="shared" si="1"/>
        <v>19725</v>
      </c>
      <c r="G34" s="17">
        <f t="shared" si="2"/>
        <v>2.0825000006880146E-2</v>
      </c>
      <c r="N34" s="17">
        <f>+G34</f>
        <v>2.0825000006880146E-2</v>
      </c>
      <c r="O34" s="17">
        <f t="shared" si="3"/>
        <v>-4.6675501164548886E-3</v>
      </c>
      <c r="Q34" s="19">
        <f t="shared" si="4"/>
        <v>31268.061000000002</v>
      </c>
      <c r="AA34" s="17" t="s">
        <v>34</v>
      </c>
      <c r="AC34" s="17" t="s">
        <v>29</v>
      </c>
      <c r="AF34" s="17" t="s">
        <v>31</v>
      </c>
    </row>
    <row r="35" spans="1:32" s="17" customFormat="1">
      <c r="A35" s="17" t="s">
        <v>38</v>
      </c>
      <c r="B35" s="20" t="s">
        <v>59</v>
      </c>
      <c r="C35" s="18">
        <v>46314.201000000001</v>
      </c>
      <c r="D35" s="18"/>
      <c r="E35" s="17">
        <f t="shared" si="0"/>
        <v>19738.486329043939</v>
      </c>
      <c r="F35" s="17">
        <f t="shared" si="1"/>
        <v>19738.5</v>
      </c>
      <c r="G35" s="17">
        <f t="shared" si="2"/>
        <v>-2.8039499993610661E-2</v>
      </c>
      <c r="N35" s="17">
        <f>+G35</f>
        <v>-2.8039499993610661E-2</v>
      </c>
      <c r="O35" s="17">
        <f t="shared" si="3"/>
        <v>-4.6758391525722337E-3</v>
      </c>
      <c r="Q35" s="19">
        <f t="shared" si="4"/>
        <v>31295.701000000001</v>
      </c>
      <c r="AA35" s="17" t="s">
        <v>34</v>
      </c>
      <c r="AC35" s="17" t="s">
        <v>29</v>
      </c>
      <c r="AF35" s="17" t="s">
        <v>31</v>
      </c>
    </row>
    <row r="36" spans="1:32" s="17" customFormat="1">
      <c r="A36" s="7" t="s">
        <v>40</v>
      </c>
      <c r="B36" s="20" t="s">
        <v>59</v>
      </c>
      <c r="C36" s="18">
        <v>46314.2264</v>
      </c>
      <c r="D36" s="18"/>
      <c r="E36" s="17">
        <f t="shared" si="0"/>
        <v>19738.49871308374</v>
      </c>
      <c r="F36" s="17">
        <f t="shared" si="1"/>
        <v>19738.5</v>
      </c>
      <c r="G36" s="17">
        <f t="shared" si="2"/>
        <v>-2.6394999949843623E-3</v>
      </c>
      <c r="J36" s="17">
        <f>+G36</f>
        <v>-2.6394999949843623E-3</v>
      </c>
      <c r="O36" s="17">
        <f t="shared" si="3"/>
        <v>-4.6758391525722337E-3</v>
      </c>
      <c r="Q36" s="19">
        <f t="shared" si="4"/>
        <v>31295.7264</v>
      </c>
      <c r="AC36" s="17" t="s">
        <v>39</v>
      </c>
      <c r="AF36" s="17" t="s">
        <v>31</v>
      </c>
    </row>
    <row r="37" spans="1:32" s="17" customFormat="1">
      <c r="A37" s="17" t="s">
        <v>38</v>
      </c>
      <c r="B37" s="20"/>
      <c r="C37" s="18">
        <v>46315.231</v>
      </c>
      <c r="D37" s="18"/>
      <c r="E37" s="17">
        <f t="shared" si="0"/>
        <v>19738.988516484671</v>
      </c>
      <c r="F37" s="17">
        <f t="shared" si="1"/>
        <v>19739</v>
      </c>
      <c r="G37" s="17">
        <f t="shared" si="2"/>
        <v>-2.3552999999083113E-2</v>
      </c>
      <c r="N37" s="17">
        <f>+G37</f>
        <v>-2.3552999999083113E-2</v>
      </c>
      <c r="O37" s="17">
        <f t="shared" si="3"/>
        <v>-4.6761461539099134E-3</v>
      </c>
      <c r="Q37" s="19">
        <f t="shared" si="4"/>
        <v>31296.731</v>
      </c>
      <c r="AA37" s="17" t="s">
        <v>34</v>
      </c>
      <c r="AC37" s="17" t="s">
        <v>29</v>
      </c>
      <c r="AF37" s="17" t="s">
        <v>31</v>
      </c>
    </row>
    <row r="38" spans="1:32" s="17" customFormat="1">
      <c r="A38" s="7" t="s">
        <v>40</v>
      </c>
      <c r="B38" s="20"/>
      <c r="C38" s="18">
        <v>46315.241499999996</v>
      </c>
      <c r="D38" s="18"/>
      <c r="E38" s="17">
        <f t="shared" si="0"/>
        <v>19738.9936358712</v>
      </c>
      <c r="F38" s="17">
        <f t="shared" si="1"/>
        <v>19739</v>
      </c>
      <c r="G38" s="17">
        <f t="shared" si="2"/>
        <v>-1.305300000240095E-2</v>
      </c>
      <c r="J38" s="17">
        <f>+G38</f>
        <v>-1.305300000240095E-2</v>
      </c>
      <c r="O38" s="17">
        <f t="shared" si="3"/>
        <v>-4.6761461539099134E-3</v>
      </c>
      <c r="Q38" s="19">
        <f t="shared" si="4"/>
        <v>31296.741499999996</v>
      </c>
      <c r="AC38" s="17" t="s">
        <v>39</v>
      </c>
      <c r="AF38" s="17" t="s">
        <v>31</v>
      </c>
    </row>
    <row r="39" spans="1:32" s="17" customFormat="1">
      <c r="A39" s="17" t="s">
        <v>35</v>
      </c>
      <c r="B39" s="20"/>
      <c r="C39" s="18">
        <v>46317.303999999996</v>
      </c>
      <c r="D39" s="18"/>
      <c r="E39" s="17">
        <f t="shared" si="0"/>
        <v>19739.999229654215</v>
      </c>
      <c r="F39" s="17">
        <f t="shared" si="1"/>
        <v>19740</v>
      </c>
      <c r="G39" s="17">
        <f t="shared" si="2"/>
        <v>-1.5800000037415884E-3</v>
      </c>
      <c r="N39" s="17">
        <f t="shared" ref="N39:N52" si="6">+G39</f>
        <v>-1.5800000037415884E-3</v>
      </c>
      <c r="O39" s="17">
        <f t="shared" si="3"/>
        <v>-4.6767601565852728E-3</v>
      </c>
      <c r="Q39" s="19">
        <f t="shared" si="4"/>
        <v>31298.803999999996</v>
      </c>
      <c r="AA39" s="17" t="s">
        <v>34</v>
      </c>
      <c r="AC39" s="17" t="s">
        <v>29</v>
      </c>
      <c r="AF39" s="17" t="s">
        <v>31</v>
      </c>
    </row>
    <row r="40" spans="1:32" s="17" customFormat="1">
      <c r="A40" s="17" t="s">
        <v>36</v>
      </c>
      <c r="B40" s="20" t="s">
        <v>59</v>
      </c>
      <c r="C40" s="18">
        <v>46320.33</v>
      </c>
      <c r="D40" s="18"/>
      <c r="E40" s="17">
        <f t="shared" si="0"/>
        <v>19741.4745880966</v>
      </c>
      <c r="F40" s="17">
        <f t="shared" si="1"/>
        <v>19741.5</v>
      </c>
      <c r="G40" s="17">
        <f t="shared" si="2"/>
        <v>-5.2120499996817671E-2</v>
      </c>
      <c r="N40" s="17">
        <f t="shared" si="6"/>
        <v>-5.2120499996817671E-2</v>
      </c>
      <c r="O40" s="17">
        <f t="shared" si="3"/>
        <v>-4.6776811605983102E-3</v>
      </c>
      <c r="Q40" s="19">
        <f t="shared" si="4"/>
        <v>31301.83</v>
      </c>
      <c r="AC40" s="17" t="s">
        <v>29</v>
      </c>
      <c r="AF40" s="17" t="s">
        <v>31</v>
      </c>
    </row>
    <row r="41" spans="1:32" s="17" customFormat="1">
      <c r="A41" s="17" t="s">
        <v>41</v>
      </c>
      <c r="B41" s="20" t="s">
        <v>59</v>
      </c>
      <c r="C41" s="18">
        <v>46554.198199999999</v>
      </c>
      <c r="D41" s="18"/>
      <c r="E41" s="17">
        <f t="shared" si="0"/>
        <v>19855.499513170718</v>
      </c>
      <c r="F41" s="17">
        <f t="shared" si="1"/>
        <v>19855.5</v>
      </c>
      <c r="G41" s="17">
        <f t="shared" si="2"/>
        <v>-9.9849999969592318E-4</v>
      </c>
      <c r="N41" s="17">
        <f t="shared" si="6"/>
        <v>-9.9849999969592318E-4</v>
      </c>
      <c r="O41" s="17">
        <f t="shared" si="3"/>
        <v>-4.7476774655892257E-3</v>
      </c>
      <c r="Q41" s="19">
        <f t="shared" si="4"/>
        <v>31535.698199999999</v>
      </c>
      <c r="AC41" s="17" t="s">
        <v>39</v>
      </c>
      <c r="AF41" s="17" t="s">
        <v>31</v>
      </c>
    </row>
    <row r="42" spans="1:32" s="17" customFormat="1">
      <c r="A42" s="17" t="s">
        <v>42</v>
      </c>
      <c r="B42" s="20" t="s">
        <v>59</v>
      </c>
      <c r="C42" s="18">
        <v>46609.627999999997</v>
      </c>
      <c r="D42" s="18"/>
      <c r="E42" s="17">
        <f t="shared" si="0"/>
        <v>19882.524900939872</v>
      </c>
      <c r="F42" s="17">
        <f t="shared" si="1"/>
        <v>19882.5</v>
      </c>
      <c r="G42" s="17">
        <f t="shared" si="2"/>
        <v>5.1072499998554122E-2</v>
      </c>
      <c r="N42" s="17">
        <f t="shared" si="6"/>
        <v>5.1072499998554122E-2</v>
      </c>
      <c r="O42" s="17">
        <f t="shared" si="3"/>
        <v>-4.7642555378239158E-3</v>
      </c>
      <c r="Q42" s="19">
        <f t="shared" si="4"/>
        <v>31591.127999999997</v>
      </c>
      <c r="AC42" s="17" t="s">
        <v>29</v>
      </c>
      <c r="AF42" s="17" t="s">
        <v>31</v>
      </c>
    </row>
    <row r="43" spans="1:32" s="17" customFormat="1">
      <c r="A43" s="17" t="s">
        <v>35</v>
      </c>
      <c r="B43" s="20" t="s">
        <v>59</v>
      </c>
      <c r="C43" s="18">
        <v>46609.627999999997</v>
      </c>
      <c r="D43" s="18"/>
      <c r="E43" s="17">
        <f t="shared" si="0"/>
        <v>19882.524900939872</v>
      </c>
      <c r="F43" s="17">
        <f t="shared" si="1"/>
        <v>19882.5</v>
      </c>
      <c r="G43" s="17">
        <f t="shared" si="2"/>
        <v>5.1072499998554122E-2</v>
      </c>
      <c r="N43" s="17">
        <f t="shared" si="6"/>
        <v>5.1072499998554122E-2</v>
      </c>
      <c r="O43" s="17">
        <f t="shared" si="3"/>
        <v>-4.7642555378239158E-3</v>
      </c>
      <c r="Q43" s="19">
        <f t="shared" si="4"/>
        <v>31591.127999999997</v>
      </c>
      <c r="AC43" s="17" t="s">
        <v>29</v>
      </c>
      <c r="AF43" s="17" t="s">
        <v>31</v>
      </c>
    </row>
    <row r="44" spans="1:32" s="17" customFormat="1">
      <c r="A44" s="17" t="s">
        <v>42</v>
      </c>
      <c r="B44" s="20"/>
      <c r="C44" s="18">
        <v>46610.542999999998</v>
      </c>
      <c r="D44" s="18"/>
      <c r="E44" s="17">
        <f t="shared" si="0"/>
        <v>19882.971018909066</v>
      </c>
      <c r="F44" s="17">
        <f t="shared" si="1"/>
        <v>19883</v>
      </c>
      <c r="G44" s="17">
        <f t="shared" si="2"/>
        <v>-5.9440999997605104E-2</v>
      </c>
      <c r="N44" s="17">
        <f t="shared" si="6"/>
        <v>-5.9440999997605104E-2</v>
      </c>
      <c r="O44" s="17">
        <f t="shared" si="3"/>
        <v>-4.7645625391615955E-3</v>
      </c>
      <c r="Q44" s="19">
        <f t="shared" si="4"/>
        <v>31592.042999999998</v>
      </c>
      <c r="AC44" s="17" t="s">
        <v>29</v>
      </c>
      <c r="AF44" s="17" t="s">
        <v>31</v>
      </c>
    </row>
    <row r="45" spans="1:32" s="17" customFormat="1">
      <c r="A45" s="17" t="s">
        <v>38</v>
      </c>
      <c r="B45" s="20"/>
      <c r="C45" s="18">
        <v>46645.451000000001</v>
      </c>
      <c r="D45" s="18"/>
      <c r="E45" s="17">
        <f t="shared" si="0"/>
        <v>19899.990785104244</v>
      </c>
      <c r="F45" s="17">
        <f t="shared" si="1"/>
        <v>19900</v>
      </c>
      <c r="G45" s="17">
        <f t="shared" si="2"/>
        <v>-1.8899999995483086E-2</v>
      </c>
      <c r="N45" s="17">
        <f t="shared" si="6"/>
        <v>-1.8899999995483086E-2</v>
      </c>
      <c r="O45" s="17">
        <f t="shared" si="3"/>
        <v>-4.7750005846426968E-3</v>
      </c>
      <c r="Q45" s="19">
        <f t="shared" si="4"/>
        <v>31626.951000000001</v>
      </c>
      <c r="AA45" s="17" t="s">
        <v>34</v>
      </c>
      <c r="AC45" s="17" t="s">
        <v>29</v>
      </c>
      <c r="AF45" s="17" t="s">
        <v>31</v>
      </c>
    </row>
    <row r="46" spans="1:32" s="17" customFormat="1">
      <c r="A46" s="17" t="s">
        <v>38</v>
      </c>
      <c r="B46" s="20"/>
      <c r="C46" s="18">
        <v>46645.451000000001</v>
      </c>
      <c r="D46" s="18"/>
      <c r="E46" s="17">
        <f t="shared" si="0"/>
        <v>19899.990785104244</v>
      </c>
      <c r="F46" s="17">
        <f t="shared" si="1"/>
        <v>19900</v>
      </c>
      <c r="G46" s="17">
        <f t="shared" si="2"/>
        <v>-1.8899999995483086E-2</v>
      </c>
      <c r="N46" s="17">
        <f t="shared" si="6"/>
        <v>-1.8899999995483086E-2</v>
      </c>
      <c r="O46" s="17">
        <f t="shared" si="3"/>
        <v>-4.7750005846426968E-3</v>
      </c>
      <c r="Q46" s="19">
        <f t="shared" si="4"/>
        <v>31626.951000000001</v>
      </c>
      <c r="AA46" s="17" t="s">
        <v>34</v>
      </c>
      <c r="AC46" s="17" t="s">
        <v>29</v>
      </c>
      <c r="AF46" s="17" t="s">
        <v>31</v>
      </c>
    </row>
    <row r="47" spans="1:32" s="17" customFormat="1">
      <c r="A47" s="17" t="s">
        <v>43</v>
      </c>
      <c r="B47" s="20"/>
      <c r="C47" s="18">
        <v>46649.576000000001</v>
      </c>
      <c r="D47" s="18"/>
      <c r="E47" s="17">
        <f t="shared" si="0"/>
        <v>19902.001972670278</v>
      </c>
      <c r="F47" s="17">
        <f t="shared" si="1"/>
        <v>19902</v>
      </c>
      <c r="G47" s="17">
        <f t="shared" si="2"/>
        <v>4.0460000018356368E-3</v>
      </c>
      <c r="N47" s="17">
        <f t="shared" si="6"/>
        <v>4.0460000018356368E-3</v>
      </c>
      <c r="O47" s="17">
        <f t="shared" si="3"/>
        <v>-4.7762285899934139E-3</v>
      </c>
      <c r="Q47" s="19">
        <f t="shared" si="4"/>
        <v>31631.076000000001</v>
      </c>
      <c r="AA47" s="17" t="s">
        <v>34</v>
      </c>
      <c r="AC47" s="17" t="s">
        <v>29</v>
      </c>
      <c r="AF47" s="17" t="s">
        <v>31</v>
      </c>
    </row>
    <row r="48" spans="1:32" s="17" customFormat="1">
      <c r="A48" s="17" t="s">
        <v>38</v>
      </c>
      <c r="B48" s="20" t="s">
        <v>59</v>
      </c>
      <c r="C48" s="18">
        <v>46664.932000000001</v>
      </c>
      <c r="D48" s="18"/>
      <c r="E48" s="17">
        <f t="shared" si="0"/>
        <v>19909.488953582768</v>
      </c>
      <c r="F48" s="17">
        <f t="shared" si="1"/>
        <v>19909.5</v>
      </c>
      <c r="G48" s="17">
        <f t="shared" si="2"/>
        <v>-2.2656499997538049E-2</v>
      </c>
      <c r="N48" s="17">
        <f t="shared" si="6"/>
        <v>-2.2656499997538049E-2</v>
      </c>
      <c r="O48" s="17">
        <f t="shared" si="3"/>
        <v>-4.780833610058606E-3</v>
      </c>
      <c r="Q48" s="19">
        <f t="shared" si="4"/>
        <v>31646.432000000001</v>
      </c>
      <c r="AA48" s="17" t="s">
        <v>34</v>
      </c>
      <c r="AC48" s="17" t="s">
        <v>29</v>
      </c>
      <c r="AF48" s="17" t="s">
        <v>31</v>
      </c>
    </row>
    <row r="49" spans="1:32" s="17" customFormat="1">
      <c r="A49" s="17" t="s">
        <v>38</v>
      </c>
      <c r="B49" s="20"/>
      <c r="C49" s="18">
        <v>46678.271000000001</v>
      </c>
      <c r="D49" s="18"/>
      <c r="E49" s="17">
        <f t="shared" si="0"/>
        <v>19915.992524720543</v>
      </c>
      <c r="F49" s="17">
        <f t="shared" si="1"/>
        <v>19916</v>
      </c>
      <c r="G49" s="17">
        <f t="shared" si="2"/>
        <v>-1.5331999995396473E-2</v>
      </c>
      <c r="N49" s="17">
        <f t="shared" si="6"/>
        <v>-1.5331999995396473E-2</v>
      </c>
      <c r="O49" s="17">
        <f t="shared" si="3"/>
        <v>-4.7848246274484387E-3</v>
      </c>
      <c r="Q49" s="19">
        <f t="shared" si="4"/>
        <v>31659.771000000001</v>
      </c>
      <c r="AA49" s="17" t="s">
        <v>34</v>
      </c>
      <c r="AC49" s="17" t="s">
        <v>29</v>
      </c>
      <c r="AF49" s="17" t="s">
        <v>31</v>
      </c>
    </row>
    <row r="50" spans="1:32" s="17" customFormat="1">
      <c r="A50" s="17" t="s">
        <v>42</v>
      </c>
      <c r="B50" s="20" t="s">
        <v>59</v>
      </c>
      <c r="C50" s="18">
        <v>46724.351999999999</v>
      </c>
      <c r="D50" s="18"/>
      <c r="E50" s="17">
        <f t="shared" si="0"/>
        <v>19938.459805746097</v>
      </c>
      <c r="F50" s="17">
        <f t="shared" si="1"/>
        <v>19938.5</v>
      </c>
      <c r="G50" s="17">
        <f t="shared" si="2"/>
        <v>-8.2439500001783017E-2</v>
      </c>
      <c r="N50" s="17">
        <f t="shared" si="6"/>
        <v>-8.2439500001783017E-2</v>
      </c>
      <c r="O50" s="17">
        <f t="shared" si="3"/>
        <v>-4.7986396876440133E-3</v>
      </c>
      <c r="Q50" s="19">
        <f t="shared" si="4"/>
        <v>31705.851999999999</v>
      </c>
      <c r="AC50" s="17" t="s">
        <v>29</v>
      </c>
      <c r="AF50" s="17" t="s">
        <v>31</v>
      </c>
    </row>
    <row r="51" spans="1:32" s="17" customFormat="1">
      <c r="A51" s="17" t="s">
        <v>42</v>
      </c>
      <c r="B51" s="20"/>
      <c r="C51" s="18">
        <v>46725.455999999998</v>
      </c>
      <c r="D51" s="18"/>
      <c r="E51" s="17">
        <f t="shared" si="0"/>
        <v>19938.998072672861</v>
      </c>
      <c r="F51" s="17">
        <f t="shared" si="1"/>
        <v>19939</v>
      </c>
      <c r="G51" s="17">
        <f t="shared" si="2"/>
        <v>-3.952999999455642E-3</v>
      </c>
      <c r="N51" s="17">
        <f t="shared" si="6"/>
        <v>-3.952999999455642E-3</v>
      </c>
      <c r="O51" s="17">
        <f t="shared" si="3"/>
        <v>-4.798946688981693E-3</v>
      </c>
      <c r="Q51" s="19">
        <f t="shared" si="4"/>
        <v>31706.955999999998</v>
      </c>
      <c r="AC51" s="17" t="s">
        <v>29</v>
      </c>
      <c r="AF51" s="17" t="s">
        <v>31</v>
      </c>
    </row>
    <row r="52" spans="1:32" s="17" customFormat="1">
      <c r="A52" s="17" t="s">
        <v>41</v>
      </c>
      <c r="B52" s="20" t="s">
        <v>59</v>
      </c>
      <c r="C52" s="18">
        <v>46851.587899999999</v>
      </c>
      <c r="D52" s="18"/>
      <c r="E52" s="17">
        <f t="shared" si="0"/>
        <v>20000.495020299586</v>
      </c>
      <c r="F52" s="17">
        <f t="shared" si="1"/>
        <v>20000.5</v>
      </c>
      <c r="G52" s="17">
        <f t="shared" si="2"/>
        <v>-1.0213499997917097E-2</v>
      </c>
      <c r="N52" s="17">
        <f t="shared" si="6"/>
        <v>-1.0213499997917097E-2</v>
      </c>
      <c r="O52" s="17">
        <f t="shared" si="3"/>
        <v>-4.8367078535162655E-3</v>
      </c>
      <c r="Q52" s="19">
        <f t="shared" si="4"/>
        <v>31833.087899999999</v>
      </c>
      <c r="AC52" s="17" t="s">
        <v>39</v>
      </c>
      <c r="AF52" s="17" t="s">
        <v>31</v>
      </c>
    </row>
    <row r="53" spans="1:32" s="17" customFormat="1">
      <c r="A53" s="17" t="s">
        <v>44</v>
      </c>
      <c r="B53" s="20" t="s">
        <v>59</v>
      </c>
      <c r="C53" s="18">
        <v>46925.447</v>
      </c>
      <c r="D53" s="18"/>
      <c r="E53" s="17">
        <f t="shared" ref="E53:E74" si="7">+(C53-C$7)/C$8</f>
        <v>20036.505809041035</v>
      </c>
      <c r="F53" s="17">
        <f t="shared" ref="F53:F74" si="8">ROUND(2*E53,0)/2</f>
        <v>20036.5</v>
      </c>
      <c r="G53" s="17">
        <f t="shared" ref="G53:G74" si="9">+C53-(C$7+F53*C$8)</f>
        <v>1.1914500006241724E-2</v>
      </c>
      <c r="I53" s="17">
        <f>+G53</f>
        <v>1.1914500006241724E-2</v>
      </c>
      <c r="O53" s="17">
        <f t="shared" ref="O53:O74" si="10">+C$11+C$12*F53</f>
        <v>-4.8588119498291851E-3</v>
      </c>
      <c r="Q53" s="19">
        <f t="shared" ref="Q53:Q74" si="11">+C53-15018.5</f>
        <v>31906.947</v>
      </c>
      <c r="AC53" s="17" t="s">
        <v>39</v>
      </c>
      <c r="AF53" s="17" t="s">
        <v>31</v>
      </c>
    </row>
    <row r="54" spans="1:32" s="17" customFormat="1">
      <c r="A54" s="17" t="s">
        <v>45</v>
      </c>
      <c r="B54" s="20"/>
      <c r="C54" s="18">
        <v>46965.440000000002</v>
      </c>
      <c r="D54" s="18"/>
      <c r="E54" s="17">
        <f t="shared" si="7"/>
        <v>20056.004820999435</v>
      </c>
      <c r="F54" s="17">
        <f t="shared" si="8"/>
        <v>20056</v>
      </c>
      <c r="G54" s="17">
        <f t="shared" si="9"/>
        <v>9.8880000077770092E-3</v>
      </c>
      <c r="I54" s="17">
        <f>+G54</f>
        <v>9.8880000077770092E-3</v>
      </c>
      <c r="O54" s="17">
        <f t="shared" si="10"/>
        <v>-4.8707850019986849E-3</v>
      </c>
      <c r="Q54" s="19">
        <f t="shared" si="11"/>
        <v>31946.940000000002</v>
      </c>
      <c r="AC54" s="17" t="s">
        <v>29</v>
      </c>
      <c r="AF54" s="17" t="s">
        <v>31</v>
      </c>
    </row>
    <row r="55" spans="1:32" s="17" customFormat="1">
      <c r="A55" s="17" t="s">
        <v>46</v>
      </c>
      <c r="B55" s="20"/>
      <c r="C55" s="18">
        <v>47002.35</v>
      </c>
      <c r="D55" s="18"/>
      <c r="E55" s="17">
        <f t="shared" si="7"/>
        <v>20074.000683559992</v>
      </c>
      <c r="F55" s="17">
        <f t="shared" si="8"/>
        <v>20074</v>
      </c>
      <c r="G55" s="17">
        <f t="shared" si="9"/>
        <v>1.4020000016898848E-3</v>
      </c>
      <c r="N55" s="17">
        <f t="shared" ref="N55:N60" si="12">+G55</f>
        <v>1.4020000016898848E-3</v>
      </c>
      <c r="O55" s="17">
        <f t="shared" si="10"/>
        <v>-4.8818370501551439E-3</v>
      </c>
      <c r="Q55" s="19">
        <f t="shared" si="11"/>
        <v>31983.85</v>
      </c>
      <c r="AA55" s="17" t="s">
        <v>34</v>
      </c>
      <c r="AC55" s="17" t="s">
        <v>29</v>
      </c>
      <c r="AF55" s="17" t="s">
        <v>31</v>
      </c>
    </row>
    <row r="56" spans="1:32" s="17" customFormat="1">
      <c r="A56" s="17" t="s">
        <v>47</v>
      </c>
      <c r="B56" s="20"/>
      <c r="C56" s="18">
        <v>47361.277000000002</v>
      </c>
      <c r="D56" s="18"/>
      <c r="E56" s="17">
        <f t="shared" si="7"/>
        <v>20248.999354957301</v>
      </c>
      <c r="F56" s="17">
        <f t="shared" si="8"/>
        <v>20249</v>
      </c>
      <c r="G56" s="17">
        <f t="shared" si="9"/>
        <v>-1.3229999967734329E-3</v>
      </c>
      <c r="N56" s="17">
        <f t="shared" si="12"/>
        <v>-1.3229999967734329E-3</v>
      </c>
      <c r="O56" s="17">
        <f t="shared" si="10"/>
        <v>-4.9892875183429521E-3</v>
      </c>
      <c r="Q56" s="19">
        <f t="shared" si="11"/>
        <v>32342.777000000002</v>
      </c>
      <c r="AC56" s="17" t="s">
        <v>29</v>
      </c>
      <c r="AF56" s="17" t="s">
        <v>31</v>
      </c>
    </row>
    <row r="57" spans="1:32" s="17" customFormat="1">
      <c r="A57" s="17" t="s">
        <v>47</v>
      </c>
      <c r="B57" s="20"/>
      <c r="C57" s="18">
        <v>47362.296000000002</v>
      </c>
      <c r="D57" s="18"/>
      <c r="E57" s="17">
        <f t="shared" si="7"/>
        <v>20249.496179231188</v>
      </c>
      <c r="F57" s="17">
        <f t="shared" si="8"/>
        <v>20249.5</v>
      </c>
      <c r="G57" s="17">
        <f t="shared" si="9"/>
        <v>-7.8364999935729429E-3</v>
      </c>
      <c r="N57" s="17">
        <f t="shared" si="12"/>
        <v>-7.8364999935729429E-3</v>
      </c>
      <c r="O57" s="17">
        <f t="shared" si="10"/>
        <v>-4.9895945196806318E-3</v>
      </c>
      <c r="Q57" s="19">
        <f t="shared" si="11"/>
        <v>32343.796000000002</v>
      </c>
      <c r="AC57" s="17" t="s">
        <v>29</v>
      </c>
      <c r="AF57" s="17" t="s">
        <v>31</v>
      </c>
    </row>
    <row r="58" spans="1:32" s="17" customFormat="1">
      <c r="A58" s="17" t="s">
        <v>47</v>
      </c>
      <c r="B58" s="20"/>
      <c r="C58" s="18">
        <v>47379.790999999997</v>
      </c>
      <c r="D58" s="18"/>
      <c r="E58" s="17">
        <f t="shared" si="7"/>
        <v>20258.026052314279</v>
      </c>
      <c r="F58" s="17">
        <f t="shared" si="8"/>
        <v>20258</v>
      </c>
      <c r="G58" s="17">
        <f t="shared" si="9"/>
        <v>5.343400000128895E-2</v>
      </c>
      <c r="N58" s="17">
        <f t="shared" si="12"/>
        <v>5.343400000128895E-2</v>
      </c>
      <c r="O58" s="17">
        <f t="shared" si="10"/>
        <v>-4.9948135424211816E-3</v>
      </c>
      <c r="Q58" s="19">
        <f t="shared" si="11"/>
        <v>32361.290999999997</v>
      </c>
      <c r="AC58" s="17" t="s">
        <v>29</v>
      </c>
      <c r="AF58" s="17" t="s">
        <v>31</v>
      </c>
    </row>
    <row r="59" spans="1:32" s="17" customFormat="1">
      <c r="A59" s="17" t="s">
        <v>43</v>
      </c>
      <c r="B59" s="20"/>
      <c r="C59" s="18">
        <v>47410.482000000004</v>
      </c>
      <c r="D59" s="18"/>
      <c r="E59" s="17">
        <f t="shared" si="7"/>
        <v>20272.989775366197</v>
      </c>
      <c r="F59" s="17">
        <f t="shared" si="8"/>
        <v>20273</v>
      </c>
      <c r="G59" s="17">
        <f t="shared" si="9"/>
        <v>-2.0970999990822747E-2</v>
      </c>
      <c r="N59" s="17">
        <f t="shared" si="12"/>
        <v>-2.0970999990822747E-2</v>
      </c>
      <c r="O59" s="17">
        <f t="shared" si="10"/>
        <v>-5.0040235825515658E-3</v>
      </c>
      <c r="Q59" s="19">
        <f t="shared" si="11"/>
        <v>32391.982000000004</v>
      </c>
      <c r="AC59" s="17" t="s">
        <v>29</v>
      </c>
      <c r="AF59" s="17" t="s">
        <v>31</v>
      </c>
    </row>
    <row r="60" spans="1:32" s="17" customFormat="1">
      <c r="A60" s="17" t="s">
        <v>43</v>
      </c>
      <c r="B60" s="20"/>
      <c r="C60" s="18">
        <v>47426.883000000002</v>
      </c>
      <c r="D60" s="18"/>
      <c r="E60" s="17">
        <f t="shared" si="7"/>
        <v>20280.986257128749</v>
      </c>
      <c r="F60" s="17">
        <f t="shared" si="8"/>
        <v>20281</v>
      </c>
      <c r="G60" s="17">
        <f t="shared" si="9"/>
        <v>-2.8186999996250961E-2</v>
      </c>
      <c r="N60" s="17">
        <f t="shared" si="12"/>
        <v>-2.8186999996250961E-2</v>
      </c>
      <c r="O60" s="17">
        <f t="shared" si="10"/>
        <v>-5.0089356039544359E-3</v>
      </c>
      <c r="Q60" s="19">
        <f t="shared" si="11"/>
        <v>32408.383000000002</v>
      </c>
      <c r="AA60" s="17" t="s">
        <v>34</v>
      </c>
      <c r="AC60" s="17" t="s">
        <v>29</v>
      </c>
      <c r="AF60" s="17" t="s">
        <v>31</v>
      </c>
    </row>
    <row r="61" spans="1:32" s="17" customFormat="1">
      <c r="A61" s="7" t="s">
        <v>48</v>
      </c>
      <c r="B61" s="20"/>
      <c r="C61" s="18">
        <v>47611.516600000003</v>
      </c>
      <c r="D61" s="18"/>
      <c r="E61" s="17">
        <f t="shared" si="7"/>
        <v>20371.00632999956</v>
      </c>
      <c r="F61" s="17">
        <f t="shared" si="8"/>
        <v>20371</v>
      </c>
      <c r="G61" s="17">
        <f t="shared" si="9"/>
        <v>1.2983000007807277E-2</v>
      </c>
      <c r="J61" s="17">
        <f>+G61</f>
        <v>1.2983000007807277E-2</v>
      </c>
      <c r="O61" s="17">
        <f t="shared" si="10"/>
        <v>-5.0641958447367377E-3</v>
      </c>
      <c r="Q61" s="19">
        <f t="shared" si="11"/>
        <v>32593.016600000003</v>
      </c>
      <c r="AC61" s="17" t="s">
        <v>39</v>
      </c>
      <c r="AF61" s="17" t="s">
        <v>31</v>
      </c>
    </row>
    <row r="62" spans="1:32" s="17" customFormat="1">
      <c r="A62" s="7" t="s">
        <v>48</v>
      </c>
      <c r="B62" s="20"/>
      <c r="C62" s="18">
        <v>47611.520700000001</v>
      </c>
      <c r="D62" s="18"/>
      <c r="E62" s="17">
        <f t="shared" si="7"/>
        <v>20371.008328998108</v>
      </c>
      <c r="F62" s="17">
        <f t="shared" si="8"/>
        <v>20371</v>
      </c>
      <c r="G62" s="17">
        <f t="shared" si="9"/>
        <v>1.7083000006095972E-2</v>
      </c>
      <c r="J62" s="17">
        <f>+G62</f>
        <v>1.7083000006095972E-2</v>
      </c>
      <c r="O62" s="17">
        <f t="shared" si="10"/>
        <v>-5.0641958447367377E-3</v>
      </c>
      <c r="Q62" s="19">
        <f t="shared" si="11"/>
        <v>32593.020700000001</v>
      </c>
      <c r="AC62" s="17" t="s">
        <v>39</v>
      </c>
      <c r="AF62" s="17" t="s">
        <v>31</v>
      </c>
    </row>
    <row r="63" spans="1:32" s="17" customFormat="1">
      <c r="A63" s="17" t="s">
        <v>49</v>
      </c>
      <c r="B63" s="20"/>
      <c r="C63" s="18">
        <v>47767.370999999999</v>
      </c>
      <c r="D63" s="18"/>
      <c r="E63" s="17">
        <f t="shared" si="7"/>
        <v>20446.994798215725</v>
      </c>
      <c r="F63" s="17">
        <f t="shared" si="8"/>
        <v>20447</v>
      </c>
      <c r="G63" s="17">
        <f t="shared" si="9"/>
        <v>-1.0668999995687045E-2</v>
      </c>
      <c r="N63" s="17">
        <f>+G63</f>
        <v>-1.0668999995687045E-2</v>
      </c>
      <c r="O63" s="17">
        <f t="shared" si="10"/>
        <v>-5.1108600480640129E-3</v>
      </c>
      <c r="Q63" s="19">
        <f t="shared" si="11"/>
        <v>32748.870999999999</v>
      </c>
      <c r="AA63" s="17" t="s">
        <v>34</v>
      </c>
      <c r="AC63" s="17" t="s">
        <v>29</v>
      </c>
      <c r="AF63" s="17" t="s">
        <v>31</v>
      </c>
    </row>
    <row r="64" spans="1:32" s="17" customFormat="1">
      <c r="A64" s="17" t="s">
        <v>50</v>
      </c>
      <c r="B64" s="20"/>
      <c r="C64" s="18">
        <v>48011.419000000002</v>
      </c>
      <c r="D64" s="18"/>
      <c r="E64" s="17">
        <f t="shared" si="7"/>
        <v>20565.982992910383</v>
      </c>
      <c r="F64" s="17">
        <f t="shared" si="8"/>
        <v>20566</v>
      </c>
      <c r="G64" s="17">
        <f t="shared" si="9"/>
        <v>-3.4881999992649071E-2</v>
      </c>
      <c r="I64" s="17">
        <f>+G64</f>
        <v>-3.4881999992649071E-2</v>
      </c>
      <c r="O64" s="17">
        <f t="shared" si="10"/>
        <v>-5.1839263664317219E-3</v>
      </c>
      <c r="Q64" s="19">
        <f t="shared" si="11"/>
        <v>32992.919000000002</v>
      </c>
      <c r="AC64" s="17" t="s">
        <v>29</v>
      </c>
      <c r="AF64" s="17" t="s">
        <v>31</v>
      </c>
    </row>
    <row r="65" spans="1:32" s="17" customFormat="1">
      <c r="A65" s="7" t="s">
        <v>51</v>
      </c>
      <c r="B65" s="20" t="s">
        <v>59</v>
      </c>
      <c r="C65" s="18">
        <v>48022.728499999997</v>
      </c>
      <c r="D65" s="24">
        <v>9.2000000000000003E-4</v>
      </c>
      <c r="E65" s="17">
        <f t="shared" si="7"/>
        <v>20571.497059765668</v>
      </c>
      <c r="F65" s="17">
        <f t="shared" si="8"/>
        <v>20571.5</v>
      </c>
      <c r="G65" s="17">
        <f t="shared" si="9"/>
        <v>-6.030500000633765E-3</v>
      </c>
      <c r="J65" s="17">
        <f>+G65</f>
        <v>-6.030500000633765E-3</v>
      </c>
      <c r="O65" s="17">
        <f t="shared" si="10"/>
        <v>-5.1873033811461969E-3</v>
      </c>
      <c r="Q65" s="19">
        <f t="shared" si="11"/>
        <v>33004.228499999997</v>
      </c>
      <c r="AC65" s="17" t="s">
        <v>39</v>
      </c>
      <c r="AF65" s="17" t="s">
        <v>31</v>
      </c>
    </row>
    <row r="66" spans="1:32" s="17" customFormat="1">
      <c r="A66" s="17" t="s">
        <v>52</v>
      </c>
      <c r="B66" s="20"/>
      <c r="C66" s="18">
        <v>48093.51</v>
      </c>
      <c r="D66" s="18"/>
      <c r="E66" s="17">
        <f t="shared" si="7"/>
        <v>20606.007331936638</v>
      </c>
      <c r="F66" s="17">
        <f t="shared" si="8"/>
        <v>20606</v>
      </c>
      <c r="G66" s="17">
        <f t="shared" si="9"/>
        <v>1.5038000005006324E-2</v>
      </c>
      <c r="N66" s="17">
        <f>+G66</f>
        <v>1.5038000005006324E-2</v>
      </c>
      <c r="O66" s="17">
        <f t="shared" si="10"/>
        <v>-5.2084864734460792E-3</v>
      </c>
      <c r="Q66" s="19">
        <f t="shared" si="11"/>
        <v>33075.01</v>
      </c>
      <c r="AA66" s="17" t="s">
        <v>34</v>
      </c>
      <c r="AC66" s="17" t="s">
        <v>29</v>
      </c>
      <c r="AF66" s="17" t="s">
        <v>31</v>
      </c>
    </row>
    <row r="67" spans="1:32" s="17" customFormat="1">
      <c r="A67" s="17" t="s">
        <v>53</v>
      </c>
      <c r="B67" s="20"/>
      <c r="C67" s="18">
        <v>48128.368000000002</v>
      </c>
      <c r="D67" s="18"/>
      <c r="E67" s="17">
        <f t="shared" si="7"/>
        <v>20623.002720100714</v>
      </c>
      <c r="F67" s="17">
        <f t="shared" si="8"/>
        <v>20623</v>
      </c>
      <c r="G67" s="17">
        <f t="shared" si="9"/>
        <v>5.5790000042179599E-3</v>
      </c>
      <c r="I67" s="17">
        <f>+G67</f>
        <v>5.5790000042179599E-3</v>
      </c>
      <c r="O67" s="17">
        <f t="shared" si="10"/>
        <v>-5.2189245189271805E-3</v>
      </c>
      <c r="Q67" s="19">
        <f t="shared" si="11"/>
        <v>33109.868000000002</v>
      </c>
      <c r="AC67" s="17" t="s">
        <v>29</v>
      </c>
      <c r="AF67" s="17" t="s">
        <v>31</v>
      </c>
    </row>
    <row r="68" spans="1:32" s="17" customFormat="1">
      <c r="A68" s="17" t="s">
        <v>54</v>
      </c>
      <c r="B68" s="20"/>
      <c r="C68" s="18">
        <v>48454.491999999998</v>
      </c>
      <c r="D68" s="18"/>
      <c r="E68" s="17">
        <f t="shared" si="7"/>
        <v>20782.007940412292</v>
      </c>
      <c r="F68" s="17">
        <f t="shared" si="8"/>
        <v>20782</v>
      </c>
      <c r="G68" s="17">
        <f t="shared" si="9"/>
        <v>1.6285999998217449E-2</v>
      </c>
      <c r="I68" s="17">
        <f>+G68</f>
        <v>1.6285999998217449E-2</v>
      </c>
      <c r="O68" s="17">
        <f t="shared" si="10"/>
        <v>-5.3165509443092451E-3</v>
      </c>
      <c r="Q68" s="19">
        <f t="shared" si="11"/>
        <v>33435.991999999998</v>
      </c>
      <c r="AC68" s="17" t="s">
        <v>29</v>
      </c>
      <c r="AF68" s="17" t="s">
        <v>31</v>
      </c>
    </row>
    <row r="69" spans="1:32" s="17" customFormat="1">
      <c r="A69" s="17" t="s">
        <v>55</v>
      </c>
      <c r="B69" s="20"/>
      <c r="C69" s="18">
        <v>48456.521000000001</v>
      </c>
      <c r="D69" s="18"/>
      <c r="E69" s="17">
        <f t="shared" si="7"/>
        <v>20782.997200914469</v>
      </c>
      <c r="F69" s="17">
        <f t="shared" si="8"/>
        <v>20783</v>
      </c>
      <c r="G69" s="17">
        <f t="shared" si="9"/>
        <v>-5.7409999935771339E-3</v>
      </c>
      <c r="N69" s="17">
        <f>+G69</f>
        <v>-5.7409999935771339E-3</v>
      </c>
      <c r="O69" s="17">
        <f t="shared" si="10"/>
        <v>-5.3171649469846028E-3</v>
      </c>
      <c r="Q69" s="19">
        <f t="shared" si="11"/>
        <v>33438.021000000001</v>
      </c>
      <c r="AA69" s="17" t="s">
        <v>34</v>
      </c>
      <c r="AC69" s="17" t="s">
        <v>29</v>
      </c>
      <c r="AF69" s="17" t="s">
        <v>31</v>
      </c>
    </row>
    <row r="70" spans="1:32" s="17" customFormat="1">
      <c r="A70" s="7" t="s">
        <v>51</v>
      </c>
      <c r="B70" s="20" t="s">
        <v>59</v>
      </c>
      <c r="C70" s="18">
        <v>48746.748399999997</v>
      </c>
      <c r="D70" s="21">
        <v>1.9000000000000001E-4</v>
      </c>
      <c r="E70" s="17">
        <f t="shared" si="7"/>
        <v>20924.500652599891</v>
      </c>
      <c r="F70" s="17">
        <f t="shared" si="8"/>
        <v>20924.5</v>
      </c>
      <c r="G70" s="17">
        <f t="shared" si="9"/>
        <v>1.3384999983827583E-3</v>
      </c>
      <c r="J70" s="17">
        <f>+G70</f>
        <v>1.3384999983827583E-3</v>
      </c>
      <c r="O70" s="17">
        <f t="shared" si="10"/>
        <v>-5.4040463255478881E-3</v>
      </c>
      <c r="Q70" s="19">
        <f t="shared" si="11"/>
        <v>33728.248399999997</v>
      </c>
      <c r="AC70" s="17" t="s">
        <v>39</v>
      </c>
      <c r="AF70" s="17" t="s">
        <v>31</v>
      </c>
    </row>
    <row r="71" spans="1:32" s="17" customFormat="1">
      <c r="A71" s="17" t="s">
        <v>57</v>
      </c>
      <c r="B71" s="20"/>
      <c r="C71" s="18">
        <v>48852.367899999997</v>
      </c>
      <c r="D71" s="18"/>
      <c r="E71" s="17">
        <f t="shared" si="7"/>
        <v>20975.996561722492</v>
      </c>
      <c r="F71" s="17">
        <f t="shared" si="8"/>
        <v>20976</v>
      </c>
      <c r="G71" s="17">
        <f t="shared" si="9"/>
        <v>-7.052000000840053E-3</v>
      </c>
      <c r="I71" s="17">
        <f>+G71</f>
        <v>-7.052000000840053E-3</v>
      </c>
      <c r="O71" s="17">
        <f t="shared" si="10"/>
        <v>-5.4356674633288717E-3</v>
      </c>
      <c r="Q71" s="19">
        <f t="shared" si="11"/>
        <v>33833.867899999997</v>
      </c>
      <c r="AC71" s="17" t="s">
        <v>39</v>
      </c>
      <c r="AD71" s="17" t="s">
        <v>56</v>
      </c>
      <c r="AF71" s="17" t="s">
        <v>31</v>
      </c>
    </row>
    <row r="72" spans="1:32" s="17" customFormat="1">
      <c r="A72" s="17" t="s">
        <v>58</v>
      </c>
      <c r="B72" s="20" t="s">
        <v>59</v>
      </c>
      <c r="C72" s="18">
        <v>49579.453600000001</v>
      </c>
      <c r="D72" s="18"/>
      <c r="E72" s="17">
        <f t="shared" si="7"/>
        <v>21330.494917911859</v>
      </c>
      <c r="F72" s="17">
        <f t="shared" si="8"/>
        <v>21330.5</v>
      </c>
      <c r="G72" s="17">
        <f t="shared" si="9"/>
        <v>-1.042349999625003E-2</v>
      </c>
      <c r="N72" s="17">
        <f>+G72</f>
        <v>-1.042349999625003E-2</v>
      </c>
      <c r="O72" s="17">
        <f t="shared" si="10"/>
        <v>-5.6533314117436003E-3</v>
      </c>
      <c r="Q72" s="19">
        <f t="shared" si="11"/>
        <v>34560.953600000001</v>
      </c>
      <c r="AC72" s="17" t="s">
        <v>39</v>
      </c>
      <c r="AF72" s="17" t="s">
        <v>31</v>
      </c>
    </row>
    <row r="73" spans="1:32" s="17" customFormat="1">
      <c r="A73" s="17" t="s">
        <v>45</v>
      </c>
      <c r="B73" s="20" t="s">
        <v>59</v>
      </c>
      <c r="C73" s="18">
        <v>49860.436999999998</v>
      </c>
      <c r="D73" s="18"/>
      <c r="E73" s="17">
        <f t="shared" si="7"/>
        <v>21467.491359206877</v>
      </c>
      <c r="F73" s="17">
        <f t="shared" si="8"/>
        <v>21467.5</v>
      </c>
      <c r="G73" s="17">
        <f t="shared" si="9"/>
        <v>-1.7722500000672881E-2</v>
      </c>
      <c r="I73" s="17">
        <f>+G73</f>
        <v>-1.7722500000672881E-2</v>
      </c>
      <c r="O73" s="17">
        <f t="shared" si="10"/>
        <v>-5.73744977826777E-3</v>
      </c>
      <c r="Q73" s="19">
        <f t="shared" si="11"/>
        <v>34841.936999999998</v>
      </c>
      <c r="AC73" s="17" t="s">
        <v>39</v>
      </c>
      <c r="AD73" s="17" t="s">
        <v>56</v>
      </c>
      <c r="AF73" s="17" t="s">
        <v>31</v>
      </c>
    </row>
    <row r="74" spans="1:32" s="17" customFormat="1">
      <c r="A74" s="25" t="s">
        <v>69</v>
      </c>
      <c r="B74" s="26" t="s">
        <v>59</v>
      </c>
      <c r="C74" s="25">
        <v>53919.421649999997</v>
      </c>
      <c r="D74" s="25">
        <v>1.6000000000000001E-3</v>
      </c>
      <c r="E74" s="17">
        <f t="shared" si="7"/>
        <v>23446.492440128775</v>
      </c>
      <c r="F74" s="17">
        <f t="shared" si="8"/>
        <v>23446.5</v>
      </c>
      <c r="G74" s="17">
        <f t="shared" si="9"/>
        <v>-1.5505499999562744E-2</v>
      </c>
      <c r="K74" s="17">
        <f>+G74</f>
        <v>-1.5505499999562744E-2</v>
      </c>
      <c r="O74" s="17">
        <f t="shared" si="10"/>
        <v>-6.9525610728030287E-3</v>
      </c>
      <c r="Q74" s="19">
        <f t="shared" si="11"/>
        <v>38900.921649999997</v>
      </c>
    </row>
    <row r="75" spans="1:32" s="17" customFormat="1">
      <c r="C75" s="18"/>
      <c r="D75" s="18"/>
    </row>
    <row r="76" spans="1:32" s="17" customFormat="1">
      <c r="C76" s="18"/>
      <c r="D76" s="18"/>
    </row>
    <row r="77" spans="1:32" s="17" customFormat="1">
      <c r="C77" s="18"/>
      <c r="D77" s="18"/>
    </row>
    <row r="78" spans="1:32" s="17" customFormat="1">
      <c r="C78" s="18"/>
      <c r="D78" s="18"/>
    </row>
    <row r="79" spans="1:32" s="17" customFormat="1">
      <c r="C79" s="18"/>
      <c r="D79" s="18"/>
    </row>
    <row r="80" spans="1:32" s="17" customFormat="1">
      <c r="C80" s="18"/>
      <c r="D80" s="18"/>
    </row>
    <row r="81" spans="3:4" s="17" customFormat="1">
      <c r="C81" s="18"/>
      <c r="D81" s="18"/>
    </row>
    <row r="82" spans="3:4" s="17" customFormat="1">
      <c r="C82" s="18"/>
      <c r="D82" s="18"/>
    </row>
    <row r="83" spans="3:4" s="17" customFormat="1">
      <c r="C83" s="18"/>
      <c r="D83" s="18"/>
    </row>
    <row r="84" spans="3:4" s="17" customFormat="1">
      <c r="C84" s="18"/>
      <c r="D84" s="18"/>
    </row>
    <row r="85" spans="3:4" s="17" customFormat="1">
      <c r="C85" s="18"/>
      <c r="D85" s="18"/>
    </row>
    <row r="86" spans="3:4" s="17" customFormat="1">
      <c r="C86" s="18"/>
      <c r="D86" s="18"/>
    </row>
    <row r="87" spans="3:4" s="17" customFormat="1">
      <c r="C87" s="18"/>
      <c r="D87" s="18"/>
    </row>
    <row r="88" spans="3:4" s="17" customFormat="1">
      <c r="C88" s="18"/>
      <c r="D88" s="18"/>
    </row>
    <row r="89" spans="3:4" s="17" customFormat="1">
      <c r="C89" s="18"/>
      <c r="D89" s="18"/>
    </row>
    <row r="90" spans="3:4" s="17" customFormat="1">
      <c r="C90" s="18"/>
      <c r="D90" s="18"/>
    </row>
    <row r="91" spans="3:4" s="17" customFormat="1">
      <c r="C91" s="18"/>
      <c r="D91" s="18"/>
    </row>
    <row r="92" spans="3:4" s="17" customFormat="1">
      <c r="C92" s="18"/>
      <c r="D92" s="18"/>
    </row>
    <row r="93" spans="3:4" s="17" customFormat="1">
      <c r="C93" s="18"/>
      <c r="D93" s="18"/>
    </row>
    <row r="94" spans="3:4" s="17" customFormat="1">
      <c r="C94" s="18"/>
      <c r="D94" s="18"/>
    </row>
    <row r="95" spans="3:4" s="17" customFormat="1">
      <c r="C95" s="18"/>
      <c r="D95" s="18"/>
    </row>
    <row r="96" spans="3:4" s="17" customFormat="1">
      <c r="C96" s="18"/>
      <c r="D96" s="18"/>
    </row>
    <row r="97" spans="3:4" s="17" customFormat="1">
      <c r="C97" s="18"/>
      <c r="D97" s="18"/>
    </row>
    <row r="98" spans="3:4" s="17" customFormat="1">
      <c r="C98" s="18"/>
      <c r="D98" s="18"/>
    </row>
    <row r="99" spans="3:4" s="17" customFormat="1">
      <c r="C99" s="18"/>
      <c r="D99" s="18"/>
    </row>
    <row r="100" spans="3:4" s="17" customFormat="1">
      <c r="C100" s="18"/>
      <c r="D100" s="18"/>
    </row>
    <row r="101" spans="3:4" s="17" customFormat="1">
      <c r="C101" s="18"/>
      <c r="D101" s="18"/>
    </row>
    <row r="102" spans="3:4" s="17" customFormat="1">
      <c r="C102" s="18"/>
      <c r="D102" s="18"/>
    </row>
    <row r="103" spans="3:4" s="17" customFormat="1">
      <c r="C103" s="18"/>
      <c r="D103" s="18"/>
    </row>
    <row r="104" spans="3:4" s="17" customFormat="1">
      <c r="C104" s="18"/>
      <c r="D104" s="18"/>
    </row>
    <row r="105" spans="3:4" s="17" customFormat="1">
      <c r="C105" s="18"/>
      <c r="D105" s="18"/>
    </row>
    <row r="106" spans="3:4" s="17" customFormat="1">
      <c r="C106" s="18"/>
      <c r="D106" s="18"/>
    </row>
    <row r="107" spans="3:4" s="17" customFormat="1">
      <c r="C107" s="18"/>
      <c r="D107" s="18"/>
    </row>
    <row r="108" spans="3:4" s="17" customFormat="1">
      <c r="C108" s="18"/>
      <c r="D108" s="18"/>
    </row>
    <row r="109" spans="3:4" s="17" customFormat="1">
      <c r="C109" s="18"/>
      <c r="D109" s="18"/>
    </row>
    <row r="110" spans="3:4" s="17" customFormat="1">
      <c r="C110" s="18"/>
      <c r="D110" s="18"/>
    </row>
    <row r="111" spans="3:4" s="17" customFormat="1">
      <c r="C111" s="18"/>
      <c r="D111" s="18"/>
    </row>
    <row r="112" spans="3:4" s="17" customFormat="1">
      <c r="C112" s="18"/>
      <c r="D112" s="18"/>
    </row>
    <row r="113" spans="3:4" s="17" customFormat="1">
      <c r="C113" s="18"/>
      <c r="D113" s="18"/>
    </row>
    <row r="114" spans="3:4" s="17" customFormat="1">
      <c r="C114" s="18"/>
      <c r="D114" s="18"/>
    </row>
    <row r="115" spans="3:4" s="17" customFormat="1">
      <c r="C115" s="18"/>
      <c r="D115" s="18"/>
    </row>
    <row r="116" spans="3:4" s="17" customFormat="1">
      <c r="C116" s="18"/>
      <c r="D116" s="18"/>
    </row>
    <row r="117" spans="3:4" s="17" customFormat="1">
      <c r="C117" s="18"/>
      <c r="D117" s="18"/>
    </row>
    <row r="118" spans="3:4" s="17" customFormat="1">
      <c r="C118" s="18"/>
      <c r="D118" s="18"/>
    </row>
    <row r="119" spans="3:4" s="17" customFormat="1">
      <c r="C119" s="18"/>
      <c r="D119" s="18"/>
    </row>
    <row r="120" spans="3:4" s="17" customFormat="1">
      <c r="C120" s="18"/>
      <c r="D120" s="18"/>
    </row>
    <row r="121" spans="3:4" s="17" customFormat="1">
      <c r="C121" s="18"/>
      <c r="D121" s="18"/>
    </row>
    <row r="122" spans="3:4" s="17" customFormat="1">
      <c r="C122" s="18"/>
      <c r="D122" s="18"/>
    </row>
    <row r="123" spans="3:4" s="17" customFormat="1">
      <c r="C123" s="18"/>
      <c r="D123" s="18"/>
    </row>
    <row r="124" spans="3:4" s="17" customFormat="1">
      <c r="C124" s="18"/>
      <c r="D124" s="18"/>
    </row>
    <row r="125" spans="3:4" s="17" customFormat="1">
      <c r="C125" s="18"/>
      <c r="D125" s="18"/>
    </row>
    <row r="126" spans="3:4" s="17" customFormat="1">
      <c r="C126" s="18"/>
      <c r="D126" s="18"/>
    </row>
    <row r="127" spans="3:4" s="17" customFormat="1">
      <c r="C127" s="18"/>
      <c r="D127" s="18"/>
    </row>
    <row r="128" spans="3:4" s="17" customFormat="1">
      <c r="C128" s="18"/>
      <c r="D128" s="18"/>
    </row>
    <row r="129" spans="3:4" s="17" customFormat="1">
      <c r="C129" s="18"/>
      <c r="D129" s="18"/>
    </row>
    <row r="130" spans="3:4" s="17" customFormat="1">
      <c r="C130" s="18"/>
      <c r="D130" s="18"/>
    </row>
    <row r="131" spans="3:4" s="17" customFormat="1">
      <c r="C131" s="18"/>
      <c r="D131" s="18"/>
    </row>
    <row r="132" spans="3:4" s="17" customFormat="1">
      <c r="C132" s="18"/>
      <c r="D132" s="18"/>
    </row>
    <row r="133" spans="3:4" s="17" customFormat="1">
      <c r="C133" s="18"/>
      <c r="D133" s="18"/>
    </row>
    <row r="134" spans="3:4" s="17" customFormat="1">
      <c r="C134" s="18"/>
      <c r="D134" s="18"/>
    </row>
    <row r="135" spans="3:4" s="17" customFormat="1">
      <c r="C135" s="18"/>
      <c r="D135" s="18"/>
    </row>
    <row r="136" spans="3:4" s="17" customFormat="1">
      <c r="C136" s="18"/>
      <c r="D136" s="18"/>
    </row>
    <row r="137" spans="3:4" s="17" customFormat="1">
      <c r="C137" s="18"/>
      <c r="D137" s="18"/>
    </row>
    <row r="138" spans="3:4" s="17" customFormat="1">
      <c r="C138" s="18"/>
      <c r="D138" s="18"/>
    </row>
    <row r="139" spans="3:4" s="17" customFormat="1">
      <c r="C139" s="18"/>
      <c r="D139" s="18"/>
    </row>
    <row r="140" spans="3:4" s="17" customFormat="1">
      <c r="C140" s="18"/>
      <c r="D140" s="18"/>
    </row>
    <row r="141" spans="3:4" s="17" customFormat="1">
      <c r="C141" s="18"/>
      <c r="D141" s="18"/>
    </row>
    <row r="142" spans="3:4" s="17" customFormat="1">
      <c r="C142" s="18"/>
      <c r="D142" s="18"/>
    </row>
    <row r="143" spans="3:4" s="17" customFormat="1">
      <c r="C143" s="18"/>
      <c r="D143" s="18"/>
    </row>
    <row r="144" spans="3:4" s="17" customFormat="1">
      <c r="C144" s="18"/>
      <c r="D144" s="18"/>
    </row>
    <row r="145" spans="3:4" s="17" customFormat="1">
      <c r="C145" s="18"/>
      <c r="D145" s="18"/>
    </row>
    <row r="146" spans="3:4" s="17" customFormat="1">
      <c r="C146" s="18"/>
      <c r="D146" s="18"/>
    </row>
    <row r="147" spans="3:4" s="17" customFormat="1">
      <c r="C147" s="18"/>
      <c r="D147" s="18"/>
    </row>
    <row r="148" spans="3:4" s="17" customFormat="1">
      <c r="C148" s="18"/>
      <c r="D148" s="18"/>
    </row>
    <row r="149" spans="3:4" s="17" customFormat="1">
      <c r="C149" s="18"/>
      <c r="D149" s="18"/>
    </row>
    <row r="150" spans="3:4" s="17" customFormat="1">
      <c r="C150" s="18"/>
      <c r="D150" s="18"/>
    </row>
    <row r="151" spans="3:4" s="17" customFormat="1">
      <c r="C151" s="18"/>
      <c r="D151" s="18"/>
    </row>
    <row r="152" spans="3:4" s="17" customFormat="1">
      <c r="C152" s="18"/>
      <c r="D152" s="18"/>
    </row>
    <row r="153" spans="3:4" s="17" customFormat="1">
      <c r="C153" s="18"/>
      <c r="D153" s="18"/>
    </row>
    <row r="154" spans="3:4" s="17" customFormat="1">
      <c r="C154" s="18"/>
      <c r="D154" s="18"/>
    </row>
    <row r="155" spans="3:4" s="17" customFormat="1">
      <c r="C155" s="18"/>
      <c r="D155" s="18"/>
    </row>
    <row r="156" spans="3:4" s="17" customFormat="1">
      <c r="C156" s="18"/>
      <c r="D156" s="18"/>
    </row>
    <row r="157" spans="3:4" s="17" customFormat="1">
      <c r="C157" s="18"/>
      <c r="D157" s="18"/>
    </row>
    <row r="158" spans="3:4" s="17" customFormat="1">
      <c r="C158" s="18"/>
      <c r="D158" s="18"/>
    </row>
    <row r="159" spans="3:4" s="17" customFormat="1">
      <c r="C159" s="18"/>
      <c r="D159" s="18"/>
    </row>
    <row r="160" spans="3:4" s="17" customFormat="1">
      <c r="C160" s="18"/>
      <c r="D160" s="18"/>
    </row>
    <row r="161" spans="3:4" s="17" customFormat="1">
      <c r="C161" s="18"/>
      <c r="D161" s="18"/>
    </row>
    <row r="162" spans="3:4" s="17" customFormat="1">
      <c r="C162" s="18"/>
      <c r="D162" s="18"/>
    </row>
    <row r="163" spans="3:4" s="17" customFormat="1">
      <c r="C163" s="18"/>
      <c r="D163" s="18"/>
    </row>
    <row r="164" spans="3:4" s="17" customFormat="1">
      <c r="C164" s="18"/>
      <c r="D164" s="18"/>
    </row>
    <row r="165" spans="3:4" s="17" customFormat="1">
      <c r="C165" s="18"/>
      <c r="D165" s="18"/>
    </row>
    <row r="166" spans="3:4" s="17" customFormat="1">
      <c r="C166" s="18"/>
      <c r="D166" s="18"/>
    </row>
    <row r="167" spans="3:4" s="17" customFormat="1">
      <c r="C167" s="18"/>
      <c r="D167" s="18"/>
    </row>
    <row r="168" spans="3:4" s="17" customFormat="1">
      <c r="C168" s="18"/>
      <c r="D168" s="18"/>
    </row>
    <row r="169" spans="3:4" s="17" customFormat="1">
      <c r="C169" s="18"/>
      <c r="D169" s="18"/>
    </row>
    <row r="170" spans="3:4" s="17" customFormat="1">
      <c r="C170" s="18"/>
      <c r="D170" s="18"/>
    </row>
    <row r="171" spans="3:4" s="17" customFormat="1">
      <c r="C171" s="18"/>
      <c r="D171" s="18"/>
    </row>
    <row r="172" spans="3:4" s="17" customFormat="1">
      <c r="C172" s="18"/>
      <c r="D172" s="18"/>
    </row>
    <row r="173" spans="3:4" s="17" customFormat="1">
      <c r="C173" s="18"/>
      <c r="D173" s="18"/>
    </row>
    <row r="174" spans="3:4" s="17" customFormat="1">
      <c r="C174" s="18"/>
      <c r="D174" s="18"/>
    </row>
    <row r="175" spans="3:4" s="17" customFormat="1">
      <c r="C175" s="18"/>
      <c r="D175" s="18"/>
    </row>
    <row r="176" spans="3:4" s="17" customFormat="1">
      <c r="C176" s="18"/>
      <c r="D176" s="18"/>
    </row>
    <row r="177" spans="3:4" s="17" customFormat="1">
      <c r="C177" s="18"/>
      <c r="D177" s="18"/>
    </row>
    <row r="178" spans="3:4" s="17" customFormat="1">
      <c r="C178" s="18"/>
      <c r="D178" s="18"/>
    </row>
    <row r="179" spans="3:4" s="17" customFormat="1">
      <c r="C179" s="18"/>
      <c r="D179" s="18"/>
    </row>
    <row r="180" spans="3:4" s="17" customFormat="1">
      <c r="C180" s="18"/>
      <c r="D180" s="18"/>
    </row>
    <row r="181" spans="3:4" s="17" customFormat="1">
      <c r="C181" s="18"/>
      <c r="D181" s="18"/>
    </row>
    <row r="182" spans="3:4" s="17" customFormat="1">
      <c r="C182" s="18"/>
      <c r="D182" s="18"/>
    </row>
    <row r="183" spans="3:4" s="17" customFormat="1">
      <c r="C183" s="18"/>
      <c r="D183" s="18"/>
    </row>
    <row r="184" spans="3:4" s="17" customFormat="1">
      <c r="C184" s="18"/>
      <c r="D184" s="18"/>
    </row>
    <row r="185" spans="3:4" s="17" customFormat="1">
      <c r="C185" s="18"/>
      <c r="D185" s="18"/>
    </row>
    <row r="186" spans="3:4" s="17" customFormat="1">
      <c r="C186" s="18"/>
      <c r="D186" s="18"/>
    </row>
    <row r="187" spans="3:4" s="17" customFormat="1">
      <c r="C187" s="18"/>
      <c r="D187" s="18"/>
    </row>
    <row r="188" spans="3:4" s="17" customFormat="1">
      <c r="C188" s="18"/>
      <c r="D188" s="18"/>
    </row>
    <row r="189" spans="3:4" s="17" customFormat="1">
      <c r="C189" s="18"/>
      <c r="D189" s="18"/>
    </row>
    <row r="190" spans="3:4" s="17" customFormat="1">
      <c r="C190" s="18"/>
      <c r="D190" s="18"/>
    </row>
    <row r="191" spans="3:4" s="17" customFormat="1">
      <c r="C191" s="18"/>
      <c r="D191" s="18"/>
    </row>
    <row r="192" spans="3:4" s="17" customFormat="1">
      <c r="C192" s="18"/>
      <c r="D192" s="18"/>
    </row>
    <row r="193" spans="3:4" s="17" customFormat="1">
      <c r="C193" s="18"/>
      <c r="D193" s="18"/>
    </row>
    <row r="194" spans="3:4" s="17" customFormat="1">
      <c r="C194" s="18"/>
      <c r="D194" s="18"/>
    </row>
    <row r="195" spans="3:4" s="17" customFormat="1">
      <c r="C195" s="18"/>
      <c r="D195" s="18"/>
    </row>
    <row r="196" spans="3:4" s="17" customFormat="1">
      <c r="C196" s="18"/>
      <c r="D196" s="18"/>
    </row>
    <row r="197" spans="3:4" s="17" customFormat="1">
      <c r="C197" s="18"/>
      <c r="D197" s="18"/>
    </row>
    <row r="198" spans="3:4" s="17" customFormat="1">
      <c r="C198" s="18"/>
      <c r="D198" s="18"/>
    </row>
    <row r="199" spans="3:4" s="17" customFormat="1">
      <c r="C199" s="18"/>
      <c r="D199" s="18"/>
    </row>
    <row r="200" spans="3:4" s="17" customFormat="1">
      <c r="C200" s="18"/>
      <c r="D200" s="18"/>
    </row>
    <row r="201" spans="3:4" s="17" customFormat="1">
      <c r="C201" s="18"/>
      <c r="D201" s="18"/>
    </row>
    <row r="202" spans="3:4" s="17" customFormat="1">
      <c r="C202" s="18"/>
      <c r="D202" s="18"/>
    </row>
    <row r="203" spans="3:4" s="17" customFormat="1">
      <c r="C203" s="18"/>
      <c r="D203" s="18"/>
    </row>
    <row r="204" spans="3:4" s="17" customFormat="1">
      <c r="C204" s="18"/>
      <c r="D204" s="18"/>
    </row>
    <row r="205" spans="3:4" s="17" customFormat="1">
      <c r="C205" s="18"/>
      <c r="D205" s="18"/>
    </row>
    <row r="206" spans="3:4" s="17" customFormat="1">
      <c r="C206" s="18"/>
      <c r="D206" s="18"/>
    </row>
    <row r="207" spans="3:4" s="17" customFormat="1">
      <c r="C207" s="18"/>
      <c r="D207" s="18"/>
    </row>
    <row r="208" spans="3:4" s="17" customFormat="1">
      <c r="C208" s="18"/>
      <c r="D208" s="18"/>
    </row>
    <row r="209" spans="3:4" s="17" customFormat="1">
      <c r="C209" s="18"/>
      <c r="D209" s="18"/>
    </row>
    <row r="210" spans="3:4" s="17" customFormat="1">
      <c r="C210" s="18"/>
      <c r="D210" s="18"/>
    </row>
    <row r="211" spans="3:4" s="17" customFormat="1">
      <c r="C211" s="18"/>
      <c r="D211" s="18"/>
    </row>
    <row r="212" spans="3:4" s="17" customFormat="1">
      <c r="C212" s="18"/>
      <c r="D212" s="18"/>
    </row>
    <row r="213" spans="3:4" s="17" customFormat="1">
      <c r="C213" s="18"/>
      <c r="D213" s="18"/>
    </row>
    <row r="214" spans="3:4" s="17" customFormat="1">
      <c r="C214" s="18"/>
      <c r="D214" s="18"/>
    </row>
    <row r="215" spans="3:4" s="17" customFormat="1">
      <c r="C215" s="18"/>
      <c r="D215" s="18"/>
    </row>
    <row r="216" spans="3:4" s="17" customFormat="1">
      <c r="C216" s="18"/>
      <c r="D216" s="18"/>
    </row>
    <row r="217" spans="3:4" s="17" customFormat="1">
      <c r="C217" s="18"/>
      <c r="D217" s="18"/>
    </row>
    <row r="218" spans="3:4" s="17" customFormat="1">
      <c r="C218" s="18"/>
      <c r="D218" s="18"/>
    </row>
    <row r="219" spans="3:4" s="17" customFormat="1">
      <c r="C219" s="18"/>
      <c r="D219" s="18"/>
    </row>
    <row r="220" spans="3:4" s="17" customFormat="1">
      <c r="C220" s="18"/>
      <c r="D220" s="18"/>
    </row>
    <row r="221" spans="3:4" s="17" customFormat="1">
      <c r="C221" s="18"/>
      <c r="D221" s="18"/>
    </row>
    <row r="222" spans="3:4" s="17" customFormat="1">
      <c r="C222" s="18"/>
      <c r="D222" s="18"/>
    </row>
    <row r="223" spans="3:4" s="17" customFormat="1">
      <c r="C223" s="18"/>
      <c r="D223" s="18"/>
    </row>
    <row r="224" spans="3:4" s="17" customFormat="1">
      <c r="C224" s="18"/>
      <c r="D224" s="18"/>
    </row>
    <row r="225" spans="3:4" s="17" customFormat="1">
      <c r="C225" s="18"/>
      <c r="D225" s="18"/>
    </row>
    <row r="226" spans="3:4" s="17" customFormat="1">
      <c r="C226" s="18"/>
      <c r="D226" s="18"/>
    </row>
    <row r="227" spans="3:4" s="17" customFormat="1">
      <c r="C227" s="18"/>
      <c r="D227" s="18"/>
    </row>
    <row r="228" spans="3:4" s="17" customFormat="1">
      <c r="C228" s="18"/>
      <c r="D228" s="18"/>
    </row>
    <row r="229" spans="3:4" s="17" customFormat="1">
      <c r="C229" s="18"/>
      <c r="D229" s="18"/>
    </row>
    <row r="230" spans="3:4" s="17" customFormat="1">
      <c r="C230" s="18"/>
      <c r="D230" s="18"/>
    </row>
    <row r="231" spans="3:4" s="17" customFormat="1">
      <c r="C231" s="18"/>
      <c r="D231" s="18"/>
    </row>
    <row r="232" spans="3:4" s="17" customFormat="1">
      <c r="C232" s="18"/>
      <c r="D232" s="18"/>
    </row>
    <row r="233" spans="3:4" s="17" customFormat="1">
      <c r="C233" s="18"/>
      <c r="D233" s="18"/>
    </row>
    <row r="234" spans="3:4" s="17" customFormat="1">
      <c r="C234" s="18"/>
      <c r="D234" s="18"/>
    </row>
    <row r="235" spans="3:4" s="17" customFormat="1">
      <c r="C235" s="18"/>
      <c r="D235" s="18"/>
    </row>
    <row r="236" spans="3:4" s="17" customFormat="1">
      <c r="C236" s="18"/>
      <c r="D236" s="18"/>
    </row>
    <row r="237" spans="3:4" s="17" customFormat="1">
      <c r="C237" s="18"/>
      <c r="D237" s="18"/>
    </row>
    <row r="238" spans="3:4" s="17" customFormat="1">
      <c r="C238" s="18"/>
      <c r="D238" s="18"/>
    </row>
    <row r="239" spans="3:4" s="17" customFormat="1">
      <c r="C239" s="18"/>
      <c r="D239" s="18"/>
    </row>
    <row r="240" spans="3:4" s="17" customFormat="1">
      <c r="C240" s="18"/>
      <c r="D240" s="18"/>
    </row>
    <row r="241" spans="3:4" s="17" customFormat="1">
      <c r="C241" s="18"/>
      <c r="D241" s="18"/>
    </row>
    <row r="242" spans="3:4" s="17" customFormat="1">
      <c r="C242" s="18"/>
      <c r="D242" s="18"/>
    </row>
    <row r="243" spans="3:4" s="17" customFormat="1">
      <c r="C243" s="18"/>
      <c r="D243" s="18"/>
    </row>
    <row r="244" spans="3:4" s="17" customFormat="1">
      <c r="C244" s="18"/>
      <c r="D244" s="18"/>
    </row>
    <row r="245" spans="3:4" s="17" customFormat="1">
      <c r="C245" s="18"/>
      <c r="D245" s="18"/>
    </row>
    <row r="246" spans="3:4" s="17" customFormat="1">
      <c r="C246" s="18"/>
      <c r="D246" s="18"/>
    </row>
    <row r="247" spans="3:4" s="17" customFormat="1">
      <c r="C247" s="18"/>
      <c r="D247" s="18"/>
    </row>
    <row r="248" spans="3:4" s="17" customFormat="1">
      <c r="C248" s="18"/>
      <c r="D248" s="18"/>
    </row>
    <row r="249" spans="3:4" s="17" customFormat="1">
      <c r="C249" s="18"/>
      <c r="D249" s="18"/>
    </row>
    <row r="250" spans="3:4" s="17" customFormat="1">
      <c r="C250" s="18"/>
      <c r="D250" s="18"/>
    </row>
    <row r="251" spans="3:4" s="17" customFormat="1">
      <c r="C251" s="18"/>
      <c r="D251" s="18"/>
    </row>
    <row r="252" spans="3:4" s="17" customFormat="1">
      <c r="C252" s="18"/>
      <c r="D252" s="18"/>
    </row>
    <row r="253" spans="3:4" s="17" customFormat="1">
      <c r="C253" s="18"/>
      <c r="D253" s="18"/>
    </row>
    <row r="254" spans="3:4" s="17" customFormat="1">
      <c r="C254" s="18"/>
      <c r="D254" s="18"/>
    </row>
    <row r="255" spans="3:4" s="17" customFormat="1">
      <c r="C255" s="18"/>
      <c r="D255" s="18"/>
    </row>
    <row r="256" spans="3:4" s="17" customFormat="1">
      <c r="C256" s="18"/>
      <c r="D256" s="18"/>
    </row>
    <row r="257" spans="3:4" s="17" customFormat="1">
      <c r="C257" s="18"/>
      <c r="D257" s="18"/>
    </row>
    <row r="258" spans="3:4" s="17" customFormat="1">
      <c r="C258" s="18"/>
      <c r="D258" s="18"/>
    </row>
    <row r="259" spans="3:4" s="17" customFormat="1">
      <c r="C259" s="18"/>
      <c r="D259" s="18"/>
    </row>
    <row r="260" spans="3:4" s="17" customFormat="1">
      <c r="C260" s="18"/>
      <c r="D260" s="18"/>
    </row>
    <row r="261" spans="3:4" s="17" customFormat="1">
      <c r="C261" s="18"/>
      <c r="D261" s="18"/>
    </row>
    <row r="262" spans="3:4" s="17" customFormat="1">
      <c r="C262" s="18"/>
      <c r="D262" s="18"/>
    </row>
    <row r="263" spans="3:4" s="17" customFormat="1">
      <c r="C263" s="18"/>
      <c r="D263" s="18"/>
    </row>
    <row r="264" spans="3:4" s="17" customFormat="1">
      <c r="C264" s="18"/>
      <c r="D264" s="18"/>
    </row>
    <row r="265" spans="3:4" s="17" customFormat="1">
      <c r="C265" s="18"/>
      <c r="D265" s="18"/>
    </row>
    <row r="266" spans="3:4" s="17" customFormat="1">
      <c r="C266" s="18"/>
      <c r="D266" s="18"/>
    </row>
    <row r="267" spans="3:4" s="17" customFormat="1">
      <c r="C267" s="18"/>
      <c r="D267" s="18"/>
    </row>
    <row r="268" spans="3:4" s="17" customFormat="1">
      <c r="C268" s="18"/>
      <c r="D268" s="18"/>
    </row>
    <row r="269" spans="3:4" s="17" customFormat="1">
      <c r="C269" s="18"/>
      <c r="D269" s="18"/>
    </row>
    <row r="270" spans="3:4" s="17" customFormat="1">
      <c r="C270" s="18"/>
      <c r="D270" s="18"/>
    </row>
    <row r="271" spans="3:4" s="17" customFormat="1">
      <c r="C271" s="18"/>
      <c r="D271" s="18"/>
    </row>
    <row r="272" spans="3:4" s="17" customFormat="1">
      <c r="C272" s="18"/>
      <c r="D272" s="18"/>
    </row>
    <row r="273" spans="3:4" s="17" customFormat="1">
      <c r="C273" s="18"/>
      <c r="D273" s="18"/>
    </row>
    <row r="274" spans="3:4" s="17" customFormat="1">
      <c r="C274" s="18"/>
      <c r="D274" s="18"/>
    </row>
    <row r="275" spans="3:4" s="17" customFormat="1">
      <c r="C275" s="18"/>
      <c r="D275" s="18"/>
    </row>
    <row r="276" spans="3:4" s="17" customFormat="1">
      <c r="C276" s="18"/>
      <c r="D276" s="18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  <row r="1584" spans="3:4">
      <c r="C1584" s="13"/>
      <c r="D1584" s="13"/>
    </row>
    <row r="1585" spans="3:4">
      <c r="C1585" s="13"/>
      <c r="D1585" s="13"/>
    </row>
    <row r="1586" spans="3:4">
      <c r="C1586" s="13"/>
      <c r="D1586" s="13"/>
    </row>
    <row r="1587" spans="3:4">
      <c r="C1587" s="13"/>
      <c r="D1587" s="13"/>
    </row>
    <row r="1588" spans="3:4">
      <c r="C1588" s="13"/>
      <c r="D1588" s="13"/>
    </row>
    <row r="1589" spans="3:4">
      <c r="C1589" s="13"/>
      <c r="D1589" s="13"/>
    </row>
    <row r="1590" spans="3:4">
      <c r="C1590" s="13"/>
      <c r="D1590" s="13"/>
    </row>
    <row r="1591" spans="3:4">
      <c r="C1591" s="13"/>
      <c r="D1591" s="13"/>
    </row>
    <row r="1592" spans="3:4">
      <c r="C1592" s="13"/>
      <c r="D1592" s="13"/>
    </row>
    <row r="1593" spans="3:4">
      <c r="C1593" s="13"/>
      <c r="D1593" s="13"/>
    </row>
    <row r="1594" spans="3:4">
      <c r="C1594" s="13"/>
      <c r="D1594" s="13"/>
    </row>
    <row r="1595" spans="3:4">
      <c r="C1595" s="13"/>
      <c r="D1595" s="13"/>
    </row>
    <row r="1596" spans="3:4">
      <c r="C1596" s="13"/>
      <c r="D1596" s="13"/>
    </row>
    <row r="1597" spans="3:4">
      <c r="C1597" s="13"/>
      <c r="D1597" s="13"/>
    </row>
    <row r="1598" spans="3:4">
      <c r="C1598" s="13"/>
      <c r="D1598" s="13"/>
    </row>
    <row r="1599" spans="3:4">
      <c r="C1599" s="13"/>
      <c r="D1599" s="13"/>
    </row>
    <row r="1600" spans="3:4">
      <c r="C1600" s="13"/>
      <c r="D1600" s="13"/>
    </row>
    <row r="1601" spans="3:4">
      <c r="C1601" s="13"/>
      <c r="D1601" s="13"/>
    </row>
    <row r="1602" spans="3:4">
      <c r="C1602" s="13"/>
      <c r="D1602" s="13"/>
    </row>
    <row r="1603" spans="3:4">
      <c r="C1603" s="13"/>
      <c r="D1603" s="13"/>
    </row>
    <row r="1604" spans="3:4">
      <c r="C1604" s="13"/>
      <c r="D1604" s="13"/>
    </row>
    <row r="1605" spans="3:4">
      <c r="C1605" s="13"/>
      <c r="D1605" s="13"/>
    </row>
    <row r="1606" spans="3:4">
      <c r="C1606" s="13"/>
      <c r="D1606" s="13"/>
    </row>
    <row r="1607" spans="3:4">
      <c r="C1607" s="13"/>
      <c r="D1607" s="13"/>
    </row>
    <row r="1608" spans="3:4">
      <c r="C1608" s="13"/>
      <c r="D1608" s="13"/>
    </row>
    <row r="1609" spans="3:4">
      <c r="C1609" s="13"/>
      <c r="D1609" s="13"/>
    </row>
    <row r="1610" spans="3:4">
      <c r="C1610" s="13"/>
      <c r="D1610" s="13"/>
    </row>
    <row r="1611" spans="3:4">
      <c r="C1611" s="13"/>
      <c r="D1611" s="13"/>
    </row>
    <row r="1612" spans="3:4">
      <c r="C1612" s="13"/>
      <c r="D1612" s="13"/>
    </row>
    <row r="1613" spans="3:4">
      <c r="C1613" s="13"/>
      <c r="D1613" s="13"/>
    </row>
    <row r="1614" spans="3:4">
      <c r="C1614" s="13"/>
      <c r="D1614" s="13"/>
    </row>
    <row r="1615" spans="3:4">
      <c r="C1615" s="13"/>
      <c r="D1615" s="13"/>
    </row>
    <row r="1616" spans="3:4">
      <c r="C1616" s="13"/>
      <c r="D1616" s="13"/>
    </row>
    <row r="1617" spans="3:4">
      <c r="C1617" s="13"/>
      <c r="D1617" s="13"/>
    </row>
    <row r="1618" spans="3:4">
      <c r="C1618" s="13"/>
      <c r="D1618" s="13"/>
    </row>
    <row r="1619" spans="3:4">
      <c r="C1619" s="13"/>
      <c r="D1619" s="13"/>
    </row>
    <row r="1620" spans="3:4">
      <c r="C1620" s="13"/>
      <c r="D1620" s="13"/>
    </row>
    <row r="1621" spans="3:4">
      <c r="C1621" s="13"/>
      <c r="D1621" s="13"/>
    </row>
    <row r="1622" spans="3:4">
      <c r="C1622" s="13"/>
      <c r="D1622" s="13"/>
    </row>
    <row r="1623" spans="3:4">
      <c r="C1623" s="13"/>
      <c r="D1623" s="13"/>
    </row>
    <row r="1624" spans="3:4">
      <c r="C1624" s="13"/>
      <c r="D1624" s="13"/>
    </row>
    <row r="1625" spans="3:4">
      <c r="C1625" s="13"/>
      <c r="D1625" s="13"/>
    </row>
    <row r="1626" spans="3:4">
      <c r="C1626" s="13"/>
      <c r="D1626" s="13"/>
    </row>
    <row r="1627" spans="3:4">
      <c r="C1627" s="13"/>
      <c r="D1627" s="13"/>
    </row>
    <row r="1628" spans="3:4">
      <c r="C1628" s="13"/>
      <c r="D1628" s="13"/>
    </row>
    <row r="1629" spans="3:4">
      <c r="C1629" s="13"/>
      <c r="D1629" s="13"/>
    </row>
    <row r="1630" spans="3:4">
      <c r="C1630" s="13"/>
      <c r="D1630" s="13"/>
    </row>
    <row r="1631" spans="3:4">
      <c r="C1631" s="13"/>
      <c r="D1631" s="13"/>
    </row>
    <row r="1632" spans="3:4">
      <c r="C1632" s="13"/>
      <c r="D1632" s="13"/>
    </row>
    <row r="1633" spans="3:4">
      <c r="C1633" s="13"/>
      <c r="D1633" s="13"/>
    </row>
    <row r="1634" spans="3:4">
      <c r="C1634" s="13"/>
      <c r="D1634" s="13"/>
    </row>
    <row r="1635" spans="3:4">
      <c r="C1635" s="13"/>
      <c r="D1635" s="13"/>
    </row>
    <row r="1636" spans="3:4">
      <c r="C1636" s="13"/>
      <c r="D1636" s="13"/>
    </row>
    <row r="1637" spans="3:4">
      <c r="C1637" s="13"/>
      <c r="D1637" s="13"/>
    </row>
    <row r="1638" spans="3:4">
      <c r="C1638" s="13"/>
      <c r="D1638" s="13"/>
    </row>
    <row r="1639" spans="3:4">
      <c r="C1639" s="13"/>
      <c r="D1639" s="13"/>
    </row>
    <row r="1640" spans="3:4">
      <c r="C1640" s="13"/>
      <c r="D1640" s="13"/>
    </row>
    <row r="1641" spans="3:4">
      <c r="C1641" s="13"/>
      <c r="D1641" s="13"/>
    </row>
    <row r="1642" spans="3:4">
      <c r="C1642" s="13"/>
      <c r="D1642" s="13"/>
    </row>
    <row r="1643" spans="3:4">
      <c r="C1643" s="13"/>
      <c r="D1643" s="13"/>
    </row>
    <row r="1644" spans="3:4">
      <c r="C1644" s="13"/>
      <c r="D1644" s="13"/>
    </row>
    <row r="1645" spans="3:4">
      <c r="C1645" s="13"/>
      <c r="D1645" s="13"/>
    </row>
    <row r="1646" spans="3:4">
      <c r="C1646" s="13"/>
      <c r="D1646" s="13"/>
    </row>
    <row r="1647" spans="3:4">
      <c r="C1647" s="13"/>
      <c r="D1647" s="13"/>
    </row>
    <row r="1648" spans="3:4">
      <c r="C1648" s="13"/>
      <c r="D1648" s="13"/>
    </row>
    <row r="1649" spans="3:4">
      <c r="C1649" s="13"/>
      <c r="D1649" s="13"/>
    </row>
    <row r="1650" spans="3:4">
      <c r="C1650" s="13"/>
      <c r="D1650" s="13"/>
    </row>
    <row r="1651" spans="3:4">
      <c r="C1651" s="13"/>
      <c r="D1651" s="13"/>
    </row>
    <row r="1652" spans="3:4">
      <c r="C1652" s="13"/>
      <c r="D1652" s="13"/>
    </row>
    <row r="1653" spans="3:4">
      <c r="C1653" s="13"/>
      <c r="D1653" s="13"/>
    </row>
    <row r="1654" spans="3:4">
      <c r="C1654" s="13"/>
      <c r="D1654" s="13"/>
    </row>
    <row r="1655" spans="3:4">
      <c r="C1655" s="13"/>
      <c r="D1655" s="13"/>
    </row>
    <row r="1656" spans="3:4">
      <c r="C1656" s="13"/>
      <c r="D1656" s="13"/>
    </row>
    <row r="1657" spans="3:4">
      <c r="C1657" s="13"/>
      <c r="D1657" s="13"/>
    </row>
    <row r="1658" spans="3:4">
      <c r="C1658" s="13"/>
      <c r="D1658" s="13"/>
    </row>
    <row r="1659" spans="3:4">
      <c r="C1659" s="13"/>
      <c r="D1659" s="13"/>
    </row>
    <row r="1660" spans="3:4">
      <c r="C1660" s="13"/>
      <c r="D1660" s="13"/>
    </row>
    <row r="1661" spans="3:4">
      <c r="C1661" s="13"/>
      <c r="D1661" s="13"/>
    </row>
    <row r="1662" spans="3:4">
      <c r="C1662" s="13"/>
      <c r="D1662" s="13"/>
    </row>
    <row r="1663" spans="3:4">
      <c r="C1663" s="13"/>
      <c r="D1663" s="13"/>
    </row>
    <row r="1664" spans="3:4">
      <c r="C1664" s="13"/>
      <c r="D1664" s="13"/>
    </row>
    <row r="1665" spans="3:4">
      <c r="C1665" s="13"/>
      <c r="D1665" s="13"/>
    </row>
    <row r="1666" spans="3:4">
      <c r="C1666" s="13"/>
      <c r="D1666" s="13"/>
    </row>
    <row r="1667" spans="3:4">
      <c r="C1667" s="13"/>
      <c r="D1667" s="13"/>
    </row>
    <row r="1668" spans="3:4">
      <c r="C1668" s="13"/>
      <c r="D1668" s="13"/>
    </row>
    <row r="1669" spans="3:4">
      <c r="C1669" s="13"/>
      <c r="D1669" s="13"/>
    </row>
    <row r="1670" spans="3:4">
      <c r="C1670" s="13"/>
      <c r="D1670" s="13"/>
    </row>
    <row r="1671" spans="3:4">
      <c r="C1671" s="13"/>
      <c r="D1671" s="13"/>
    </row>
    <row r="1672" spans="3:4">
      <c r="C1672" s="13"/>
      <c r="D1672" s="13"/>
    </row>
    <row r="1673" spans="3:4">
      <c r="C1673" s="13"/>
      <c r="D1673" s="13"/>
    </row>
    <row r="1674" spans="3:4">
      <c r="C1674" s="13"/>
      <c r="D1674" s="13"/>
    </row>
    <row r="1675" spans="3:4">
      <c r="C1675" s="13"/>
      <c r="D1675" s="13"/>
    </row>
    <row r="1676" spans="3:4">
      <c r="C1676" s="13"/>
      <c r="D1676" s="13"/>
    </row>
    <row r="1677" spans="3:4">
      <c r="C1677" s="13"/>
      <c r="D1677" s="13"/>
    </row>
    <row r="1678" spans="3:4">
      <c r="C1678" s="13"/>
      <c r="D1678" s="13"/>
    </row>
    <row r="1679" spans="3:4">
      <c r="C1679" s="13"/>
      <c r="D1679" s="13"/>
    </row>
    <row r="1680" spans="3:4">
      <c r="C1680" s="13"/>
      <c r="D1680" s="13"/>
    </row>
    <row r="1681" spans="3:4">
      <c r="C1681" s="13"/>
      <c r="D1681" s="13"/>
    </row>
    <row r="1682" spans="3:4">
      <c r="C1682" s="13"/>
      <c r="D1682" s="13"/>
    </row>
    <row r="1683" spans="3:4">
      <c r="C1683" s="13"/>
      <c r="D1683" s="13"/>
    </row>
    <row r="1684" spans="3:4">
      <c r="C1684" s="13"/>
      <c r="D1684" s="13"/>
    </row>
    <row r="1685" spans="3:4">
      <c r="C1685" s="13"/>
      <c r="D1685" s="13"/>
    </row>
    <row r="1686" spans="3:4">
      <c r="C1686" s="13"/>
      <c r="D1686" s="13"/>
    </row>
    <row r="1687" spans="3:4">
      <c r="C1687" s="13"/>
      <c r="D1687" s="13"/>
    </row>
    <row r="1688" spans="3:4">
      <c r="C1688" s="13"/>
      <c r="D1688" s="13"/>
    </row>
    <row r="1689" spans="3:4">
      <c r="C1689" s="13"/>
      <c r="D1689" s="13"/>
    </row>
    <row r="1690" spans="3:4">
      <c r="C1690" s="13"/>
      <c r="D1690" s="13"/>
    </row>
    <row r="1691" spans="3:4">
      <c r="C1691" s="13"/>
      <c r="D1691" s="13"/>
    </row>
    <row r="1692" spans="3:4">
      <c r="C1692" s="13"/>
      <c r="D1692" s="13"/>
    </row>
    <row r="1693" spans="3:4">
      <c r="C1693" s="13"/>
      <c r="D1693" s="13"/>
    </row>
    <row r="1694" spans="3:4">
      <c r="C1694" s="13"/>
      <c r="D1694" s="13"/>
    </row>
    <row r="1695" spans="3:4">
      <c r="C1695" s="13"/>
      <c r="D1695" s="13"/>
    </row>
    <row r="1696" spans="3:4">
      <c r="C1696" s="13"/>
      <c r="D1696" s="13"/>
    </row>
    <row r="1697" spans="3:4">
      <c r="C1697" s="13"/>
      <c r="D1697" s="13"/>
    </row>
    <row r="1698" spans="3:4">
      <c r="C1698" s="13"/>
      <c r="D1698" s="13"/>
    </row>
    <row r="1699" spans="3:4">
      <c r="C1699" s="13"/>
      <c r="D1699" s="13"/>
    </row>
    <row r="1700" spans="3:4">
      <c r="C1700" s="13"/>
      <c r="D1700" s="13"/>
    </row>
    <row r="1701" spans="3:4">
      <c r="C1701" s="13"/>
      <c r="D1701" s="13"/>
    </row>
    <row r="1702" spans="3:4">
      <c r="C1702" s="13"/>
      <c r="D1702" s="13"/>
    </row>
    <row r="1703" spans="3:4">
      <c r="C1703" s="13"/>
      <c r="D1703" s="13"/>
    </row>
    <row r="1704" spans="3:4">
      <c r="C1704" s="13"/>
      <c r="D1704" s="13"/>
    </row>
    <row r="1705" spans="3:4">
      <c r="C1705" s="13"/>
      <c r="D1705" s="13"/>
    </row>
    <row r="1706" spans="3:4">
      <c r="C1706" s="13"/>
      <c r="D1706" s="13"/>
    </row>
    <row r="1707" spans="3:4">
      <c r="C1707" s="13"/>
      <c r="D1707" s="13"/>
    </row>
    <row r="1708" spans="3:4">
      <c r="C1708" s="13"/>
      <c r="D1708" s="13"/>
    </row>
    <row r="1709" spans="3:4">
      <c r="C1709" s="13"/>
      <c r="D1709" s="13"/>
    </row>
    <row r="1710" spans="3:4">
      <c r="C1710" s="13"/>
      <c r="D1710" s="13"/>
    </row>
    <row r="1711" spans="3:4">
      <c r="C1711" s="13"/>
      <c r="D1711" s="13"/>
    </row>
    <row r="1712" spans="3:4">
      <c r="C1712" s="13"/>
      <c r="D1712" s="13"/>
    </row>
    <row r="1713" spans="3:4">
      <c r="C1713" s="13"/>
      <c r="D1713" s="13"/>
    </row>
    <row r="1714" spans="3:4">
      <c r="C1714" s="13"/>
      <c r="D1714" s="13"/>
    </row>
    <row r="1715" spans="3:4">
      <c r="C1715" s="13"/>
      <c r="D1715" s="13"/>
    </row>
    <row r="1716" spans="3:4">
      <c r="C1716" s="13"/>
      <c r="D1716" s="13"/>
    </row>
    <row r="1717" spans="3:4">
      <c r="C1717" s="13"/>
      <c r="D1717" s="13"/>
    </row>
    <row r="1718" spans="3:4">
      <c r="C1718" s="13"/>
      <c r="D1718" s="13"/>
    </row>
    <row r="1719" spans="3:4">
      <c r="C1719" s="13"/>
      <c r="D1719" s="13"/>
    </row>
    <row r="1720" spans="3:4">
      <c r="C1720" s="13"/>
      <c r="D1720" s="13"/>
    </row>
    <row r="1721" spans="3:4">
      <c r="C1721" s="13"/>
      <c r="D1721" s="13"/>
    </row>
    <row r="1722" spans="3:4">
      <c r="C1722" s="13"/>
      <c r="D1722" s="13"/>
    </row>
    <row r="1723" spans="3:4">
      <c r="C1723" s="13"/>
      <c r="D1723" s="13"/>
    </row>
    <row r="1724" spans="3:4">
      <c r="C1724" s="13"/>
      <c r="D1724" s="13"/>
    </row>
    <row r="1725" spans="3:4">
      <c r="C1725" s="13"/>
      <c r="D1725" s="13"/>
    </row>
    <row r="1726" spans="3:4">
      <c r="C1726" s="13"/>
      <c r="D1726" s="13"/>
    </row>
    <row r="1727" spans="3:4">
      <c r="C1727" s="13"/>
      <c r="D1727" s="13"/>
    </row>
    <row r="1728" spans="3:4">
      <c r="C1728" s="13"/>
      <c r="D1728" s="13"/>
    </row>
    <row r="1729" spans="3:4">
      <c r="C1729" s="13"/>
      <c r="D1729" s="13"/>
    </row>
    <row r="1730" spans="3:4">
      <c r="C1730" s="13"/>
      <c r="D1730" s="13"/>
    </row>
    <row r="1731" spans="3:4">
      <c r="C1731" s="13"/>
      <c r="D1731" s="13"/>
    </row>
    <row r="1732" spans="3:4">
      <c r="C1732" s="13"/>
      <c r="D1732" s="13"/>
    </row>
    <row r="1733" spans="3:4">
      <c r="C1733" s="13"/>
      <c r="D1733" s="13"/>
    </row>
    <row r="1734" spans="3:4">
      <c r="C1734" s="13"/>
      <c r="D1734" s="13"/>
    </row>
    <row r="1735" spans="3:4">
      <c r="C1735" s="13"/>
      <c r="D1735" s="13"/>
    </row>
    <row r="1736" spans="3:4">
      <c r="C1736" s="13"/>
      <c r="D1736" s="13"/>
    </row>
    <row r="1737" spans="3:4">
      <c r="C1737" s="13"/>
      <c r="D1737" s="13"/>
    </row>
    <row r="1738" spans="3:4">
      <c r="C1738" s="13"/>
      <c r="D1738" s="13"/>
    </row>
    <row r="1739" spans="3:4">
      <c r="C1739" s="13"/>
      <c r="D1739" s="13"/>
    </row>
    <row r="1740" spans="3:4">
      <c r="C1740" s="13"/>
      <c r="D1740" s="13"/>
    </row>
    <row r="1741" spans="3:4">
      <c r="C1741" s="13"/>
      <c r="D1741" s="13"/>
    </row>
    <row r="1742" spans="3:4">
      <c r="C1742" s="13"/>
      <c r="D1742" s="13"/>
    </row>
    <row r="1743" spans="3:4">
      <c r="C1743" s="13"/>
      <c r="D1743" s="13"/>
    </row>
    <row r="1744" spans="3:4">
      <c r="C1744" s="13"/>
      <c r="D1744" s="13"/>
    </row>
    <row r="1745" spans="3:4">
      <c r="C1745" s="13"/>
      <c r="D1745" s="13"/>
    </row>
    <row r="1746" spans="3:4">
      <c r="C1746" s="13"/>
      <c r="D1746" s="13"/>
    </row>
    <row r="1747" spans="3:4">
      <c r="C1747" s="13"/>
      <c r="D1747" s="13"/>
    </row>
    <row r="1748" spans="3:4">
      <c r="C1748" s="13"/>
      <c r="D1748" s="13"/>
    </row>
    <row r="1749" spans="3:4">
      <c r="C1749" s="13"/>
      <c r="D1749" s="13"/>
    </row>
    <row r="1750" spans="3:4">
      <c r="C1750" s="13"/>
      <c r="D1750" s="13"/>
    </row>
    <row r="1751" spans="3:4">
      <c r="C1751" s="13"/>
      <c r="D1751" s="13"/>
    </row>
    <row r="1752" spans="3:4">
      <c r="C1752" s="13"/>
      <c r="D1752" s="13"/>
    </row>
    <row r="1753" spans="3:4">
      <c r="C1753" s="13"/>
      <c r="D1753" s="13"/>
    </row>
    <row r="1754" spans="3:4">
      <c r="C1754" s="13"/>
      <c r="D1754" s="13"/>
    </row>
    <row r="1755" spans="3:4">
      <c r="C1755" s="13"/>
      <c r="D1755" s="13"/>
    </row>
    <row r="1756" spans="3:4">
      <c r="C1756" s="13"/>
      <c r="D1756" s="13"/>
    </row>
    <row r="1757" spans="3:4">
      <c r="C1757" s="13"/>
      <c r="D1757" s="13"/>
    </row>
    <row r="1758" spans="3:4">
      <c r="C1758" s="13"/>
      <c r="D1758" s="13"/>
    </row>
    <row r="1759" spans="3:4">
      <c r="C1759" s="13"/>
      <c r="D1759" s="13"/>
    </row>
    <row r="1760" spans="3:4">
      <c r="C1760" s="13"/>
      <c r="D1760" s="13"/>
    </row>
    <row r="1761" spans="3:4">
      <c r="C1761" s="13"/>
      <c r="D1761" s="13"/>
    </row>
    <row r="1762" spans="3:4">
      <c r="C1762" s="13"/>
      <c r="D1762" s="13"/>
    </row>
    <row r="1763" spans="3:4">
      <c r="C1763" s="13"/>
      <c r="D1763" s="13"/>
    </row>
    <row r="1764" spans="3:4">
      <c r="C1764" s="13"/>
      <c r="D1764" s="13"/>
    </row>
    <row r="1765" spans="3:4">
      <c r="C1765" s="13"/>
      <c r="D1765" s="13"/>
    </row>
    <row r="1766" spans="3:4">
      <c r="C1766" s="13"/>
      <c r="D1766" s="13"/>
    </row>
    <row r="1767" spans="3:4">
      <c r="C1767" s="13"/>
      <c r="D1767" s="13"/>
    </row>
    <row r="1768" spans="3:4">
      <c r="C1768" s="13"/>
      <c r="D1768" s="13"/>
    </row>
    <row r="1769" spans="3:4">
      <c r="C1769" s="13"/>
      <c r="D1769" s="13"/>
    </row>
    <row r="1770" spans="3:4">
      <c r="C1770" s="13"/>
      <c r="D1770" s="13"/>
    </row>
    <row r="1771" spans="3:4">
      <c r="C1771" s="13"/>
      <c r="D1771" s="13"/>
    </row>
    <row r="1772" spans="3:4">
      <c r="C1772" s="13"/>
      <c r="D1772" s="13"/>
    </row>
    <row r="1773" spans="3:4">
      <c r="C1773" s="13"/>
      <c r="D1773" s="13"/>
    </row>
    <row r="1774" spans="3:4">
      <c r="C1774" s="13"/>
      <c r="D1774" s="13"/>
    </row>
    <row r="1775" spans="3:4">
      <c r="C1775" s="13"/>
      <c r="D1775" s="13"/>
    </row>
    <row r="1776" spans="3:4">
      <c r="C1776" s="13"/>
      <c r="D1776" s="13"/>
    </row>
    <row r="1777" spans="3:4">
      <c r="C1777" s="13"/>
      <c r="D1777" s="13"/>
    </row>
    <row r="1778" spans="3:4">
      <c r="C1778" s="13"/>
      <c r="D1778" s="13"/>
    </row>
    <row r="1779" spans="3:4">
      <c r="C1779" s="13"/>
      <c r="D1779" s="13"/>
    </row>
    <row r="1780" spans="3:4">
      <c r="C1780" s="13"/>
      <c r="D1780" s="13"/>
    </row>
    <row r="1781" spans="3:4">
      <c r="C1781" s="13"/>
      <c r="D1781" s="13"/>
    </row>
    <row r="1782" spans="3:4">
      <c r="C1782" s="13"/>
      <c r="D1782" s="13"/>
    </row>
    <row r="1783" spans="3:4">
      <c r="C1783" s="13"/>
      <c r="D1783" s="13"/>
    </row>
    <row r="1784" spans="3:4">
      <c r="C1784" s="13"/>
      <c r="D1784" s="13"/>
    </row>
    <row r="1785" spans="3:4">
      <c r="C1785" s="13"/>
      <c r="D1785" s="13"/>
    </row>
    <row r="1786" spans="3:4">
      <c r="C1786" s="13"/>
      <c r="D1786" s="13"/>
    </row>
    <row r="1787" spans="3:4">
      <c r="C1787" s="13"/>
      <c r="D1787" s="13"/>
    </row>
    <row r="1788" spans="3:4">
      <c r="C1788" s="13"/>
      <c r="D1788" s="13"/>
    </row>
    <row r="1789" spans="3:4">
      <c r="C1789" s="13"/>
      <c r="D1789" s="13"/>
    </row>
    <row r="1790" spans="3:4">
      <c r="C1790" s="13"/>
      <c r="D1790" s="13"/>
    </row>
    <row r="1791" spans="3:4">
      <c r="C1791" s="13"/>
      <c r="D1791" s="13"/>
    </row>
    <row r="1792" spans="3:4">
      <c r="C1792" s="13"/>
      <c r="D1792" s="13"/>
    </row>
    <row r="1793" spans="3:4">
      <c r="C1793" s="13"/>
      <c r="D1793" s="13"/>
    </row>
    <row r="1794" spans="3:4">
      <c r="C1794" s="13"/>
      <c r="D1794" s="13"/>
    </row>
    <row r="1795" spans="3:4">
      <c r="C1795" s="13"/>
      <c r="D1795" s="13"/>
    </row>
    <row r="1796" spans="3:4">
      <c r="C1796" s="13"/>
      <c r="D1796" s="13"/>
    </row>
    <row r="1797" spans="3:4">
      <c r="C1797" s="13"/>
      <c r="D1797" s="13"/>
    </row>
    <row r="1798" spans="3:4">
      <c r="C1798" s="13"/>
      <c r="D1798" s="13"/>
    </row>
    <row r="1799" spans="3:4">
      <c r="C1799" s="13"/>
      <c r="D1799" s="13"/>
    </row>
    <row r="1800" spans="3:4">
      <c r="C1800" s="13"/>
      <c r="D1800" s="13"/>
    </row>
    <row r="1801" spans="3:4">
      <c r="C1801" s="13"/>
      <c r="D1801" s="13"/>
    </row>
    <row r="1802" spans="3:4">
      <c r="C1802" s="13"/>
      <c r="D1802" s="13"/>
    </row>
    <row r="1803" spans="3:4">
      <c r="C1803" s="13"/>
      <c r="D1803" s="13"/>
    </row>
    <row r="1804" spans="3:4">
      <c r="C1804" s="13"/>
      <c r="D1804" s="13"/>
    </row>
    <row r="1805" spans="3:4">
      <c r="C1805" s="13"/>
      <c r="D1805" s="13"/>
    </row>
    <row r="1806" spans="3:4">
      <c r="C1806" s="13"/>
      <c r="D1806" s="13"/>
    </row>
    <row r="1807" spans="3:4">
      <c r="C1807" s="13"/>
      <c r="D1807" s="13"/>
    </row>
    <row r="1808" spans="3:4">
      <c r="C1808" s="13"/>
      <c r="D1808" s="13"/>
    </row>
    <row r="1809" spans="3:4">
      <c r="C1809" s="13"/>
      <c r="D1809" s="13"/>
    </row>
    <row r="1810" spans="3:4">
      <c r="C1810" s="13"/>
      <c r="D1810" s="13"/>
    </row>
    <row r="1811" spans="3:4">
      <c r="C1811" s="13"/>
      <c r="D1811" s="13"/>
    </row>
    <row r="1812" spans="3:4">
      <c r="C1812" s="13"/>
      <c r="D1812" s="13"/>
    </row>
    <row r="1813" spans="3:4">
      <c r="C1813" s="13"/>
      <c r="D1813" s="13"/>
    </row>
    <row r="1814" spans="3:4">
      <c r="C1814" s="13"/>
      <c r="D1814" s="13"/>
    </row>
    <row r="1815" spans="3:4">
      <c r="C1815" s="13"/>
      <c r="D1815" s="13"/>
    </row>
    <row r="1816" spans="3:4">
      <c r="C1816" s="13"/>
      <c r="D1816" s="13"/>
    </row>
    <row r="1817" spans="3:4">
      <c r="C1817" s="13"/>
      <c r="D1817" s="13"/>
    </row>
    <row r="1818" spans="3:4">
      <c r="C1818" s="13"/>
      <c r="D1818" s="13"/>
    </row>
    <row r="1819" spans="3:4">
      <c r="C1819" s="13"/>
      <c r="D1819" s="13"/>
    </row>
    <row r="1820" spans="3:4">
      <c r="C1820" s="13"/>
      <c r="D1820" s="13"/>
    </row>
    <row r="1821" spans="3:4">
      <c r="C1821" s="13"/>
      <c r="D1821" s="13"/>
    </row>
    <row r="1822" spans="3:4">
      <c r="C1822" s="13"/>
      <c r="D1822" s="13"/>
    </row>
    <row r="1823" spans="3:4">
      <c r="C1823" s="13"/>
      <c r="D1823" s="13"/>
    </row>
    <row r="1824" spans="3:4">
      <c r="C1824" s="13"/>
      <c r="D1824" s="13"/>
    </row>
    <row r="1825" spans="3:4">
      <c r="C1825" s="13"/>
      <c r="D1825" s="13"/>
    </row>
    <row r="1826" spans="3:4">
      <c r="C1826" s="13"/>
      <c r="D1826" s="13"/>
    </row>
    <row r="1827" spans="3:4">
      <c r="C1827" s="13"/>
      <c r="D1827" s="13"/>
    </row>
    <row r="1828" spans="3:4">
      <c r="C1828" s="13"/>
      <c r="D1828" s="13"/>
    </row>
    <row r="1829" spans="3:4">
      <c r="C1829" s="13"/>
      <c r="D1829" s="13"/>
    </row>
    <row r="1830" spans="3:4">
      <c r="C1830" s="13"/>
      <c r="D1830" s="13"/>
    </row>
    <row r="1831" spans="3:4">
      <c r="C1831" s="13"/>
      <c r="D1831" s="13"/>
    </row>
    <row r="1832" spans="3:4">
      <c r="C1832" s="13"/>
      <c r="D1832" s="13"/>
    </row>
    <row r="1833" spans="3:4">
      <c r="C1833" s="13"/>
      <c r="D1833" s="13"/>
    </row>
    <row r="1834" spans="3:4">
      <c r="C1834" s="13"/>
      <c r="D1834" s="13"/>
    </row>
    <row r="1835" spans="3:4">
      <c r="C1835" s="13"/>
      <c r="D1835" s="13"/>
    </row>
    <row r="1836" spans="3:4">
      <c r="C1836" s="13"/>
      <c r="D1836" s="13"/>
    </row>
    <row r="1837" spans="3:4">
      <c r="C1837" s="13"/>
      <c r="D1837" s="13"/>
    </row>
    <row r="1838" spans="3:4">
      <c r="C1838" s="13"/>
      <c r="D1838" s="13"/>
    </row>
    <row r="1839" spans="3:4">
      <c r="C1839" s="13"/>
      <c r="D1839" s="13"/>
    </row>
    <row r="1840" spans="3:4">
      <c r="C1840" s="13"/>
      <c r="D1840" s="13"/>
    </row>
    <row r="1841" spans="3:4">
      <c r="C1841" s="13"/>
      <c r="D1841" s="13"/>
    </row>
    <row r="1842" spans="3:4">
      <c r="C1842" s="13"/>
      <c r="D1842" s="13"/>
    </row>
    <row r="1843" spans="3:4">
      <c r="C1843" s="13"/>
      <c r="D1843" s="13"/>
    </row>
    <row r="1844" spans="3:4">
      <c r="C1844" s="13"/>
      <c r="D1844" s="13"/>
    </row>
    <row r="1845" spans="3:4">
      <c r="C1845" s="13"/>
      <c r="D1845" s="13"/>
    </row>
    <row r="1846" spans="3:4">
      <c r="C1846" s="13"/>
      <c r="D1846" s="13"/>
    </row>
    <row r="1847" spans="3:4">
      <c r="C1847" s="13"/>
      <c r="D1847" s="13"/>
    </row>
    <row r="1848" spans="3:4">
      <c r="C1848" s="13"/>
      <c r="D1848" s="13"/>
    </row>
    <row r="1849" spans="3:4">
      <c r="C1849" s="13"/>
      <c r="D1849" s="13"/>
    </row>
    <row r="1850" spans="3:4">
      <c r="C1850" s="13"/>
      <c r="D1850" s="13"/>
    </row>
    <row r="1851" spans="3:4">
      <c r="C1851" s="13"/>
      <c r="D1851" s="13"/>
    </row>
    <row r="1852" spans="3:4">
      <c r="C1852" s="13"/>
      <c r="D1852" s="13"/>
    </row>
    <row r="1853" spans="3:4">
      <c r="C1853" s="13"/>
      <c r="D1853" s="13"/>
    </row>
    <row r="1854" spans="3:4">
      <c r="C1854" s="13"/>
      <c r="D1854" s="13"/>
    </row>
    <row r="1855" spans="3:4">
      <c r="C1855" s="13"/>
      <c r="D1855" s="13"/>
    </row>
    <row r="1856" spans="3:4">
      <c r="C1856" s="13"/>
      <c r="D1856" s="13"/>
    </row>
    <row r="1857" spans="3:4">
      <c r="C1857" s="13"/>
      <c r="D1857" s="13"/>
    </row>
    <row r="1858" spans="3:4">
      <c r="C1858" s="13"/>
      <c r="D1858" s="13"/>
    </row>
    <row r="1859" spans="3:4">
      <c r="C1859" s="13"/>
      <c r="D1859" s="13"/>
    </row>
    <row r="1860" spans="3:4">
      <c r="C1860" s="13"/>
      <c r="D1860" s="13"/>
    </row>
    <row r="1861" spans="3:4">
      <c r="C1861" s="13"/>
      <c r="D1861" s="13"/>
    </row>
    <row r="1862" spans="3:4">
      <c r="C1862" s="13"/>
      <c r="D1862" s="13"/>
    </row>
    <row r="1863" spans="3:4">
      <c r="C1863" s="13"/>
      <c r="D1863" s="13"/>
    </row>
    <row r="1864" spans="3:4">
      <c r="C1864" s="13"/>
      <c r="D1864" s="13"/>
    </row>
    <row r="1865" spans="3:4">
      <c r="C1865" s="13"/>
      <c r="D1865" s="13"/>
    </row>
    <row r="1866" spans="3:4">
      <c r="C1866" s="13"/>
      <c r="D1866" s="13"/>
    </row>
    <row r="1867" spans="3:4">
      <c r="C1867" s="13"/>
      <c r="D1867" s="13"/>
    </row>
    <row r="1868" spans="3:4">
      <c r="C1868" s="13"/>
      <c r="D1868" s="13"/>
    </row>
    <row r="1869" spans="3:4">
      <c r="C1869" s="13"/>
      <c r="D1869" s="13"/>
    </row>
    <row r="1870" spans="3:4">
      <c r="C1870" s="13"/>
      <c r="D1870" s="13"/>
    </row>
    <row r="1871" spans="3:4">
      <c r="C1871" s="13"/>
      <c r="D1871" s="13"/>
    </row>
    <row r="1872" spans="3:4">
      <c r="C1872" s="13"/>
      <c r="D1872" s="13"/>
    </row>
    <row r="1873" spans="3:4">
      <c r="C1873" s="13"/>
      <c r="D1873" s="13"/>
    </row>
    <row r="1874" spans="3:4">
      <c r="C1874" s="13"/>
      <c r="D1874" s="13"/>
    </row>
    <row r="1875" spans="3:4">
      <c r="C1875" s="13"/>
      <c r="D1875" s="13"/>
    </row>
    <row r="1876" spans="3:4">
      <c r="C1876" s="13"/>
      <c r="D1876" s="13"/>
    </row>
    <row r="1877" spans="3:4">
      <c r="C1877" s="13"/>
      <c r="D1877" s="13"/>
    </row>
    <row r="1878" spans="3:4">
      <c r="C1878" s="13"/>
      <c r="D1878" s="13"/>
    </row>
    <row r="1879" spans="3:4">
      <c r="C1879" s="13"/>
      <c r="D1879" s="13"/>
    </row>
    <row r="1880" spans="3:4">
      <c r="C1880" s="13"/>
      <c r="D1880" s="13"/>
    </row>
    <row r="1881" spans="3:4">
      <c r="C1881" s="13"/>
      <c r="D1881" s="13"/>
    </row>
    <row r="1882" spans="3:4">
      <c r="C1882" s="13"/>
      <c r="D1882" s="13"/>
    </row>
    <row r="1883" spans="3:4">
      <c r="C1883" s="13"/>
      <c r="D1883" s="13"/>
    </row>
    <row r="1884" spans="3:4">
      <c r="C1884" s="13"/>
      <c r="D1884" s="13"/>
    </row>
    <row r="1885" spans="3:4">
      <c r="C1885" s="13"/>
      <c r="D1885" s="13"/>
    </row>
    <row r="1886" spans="3:4">
      <c r="C1886" s="13"/>
      <c r="D1886" s="13"/>
    </row>
    <row r="1887" spans="3:4">
      <c r="C1887" s="13"/>
      <c r="D1887" s="13"/>
    </row>
    <row r="1888" spans="3:4">
      <c r="C1888" s="13"/>
      <c r="D1888" s="13"/>
    </row>
    <row r="1889" spans="3:4">
      <c r="C1889" s="13"/>
      <c r="D1889" s="13"/>
    </row>
    <row r="1890" spans="3:4">
      <c r="C1890" s="13"/>
      <c r="D1890" s="13"/>
    </row>
    <row r="1891" spans="3:4">
      <c r="C1891" s="13"/>
      <c r="D1891" s="13"/>
    </row>
    <row r="1892" spans="3:4">
      <c r="C1892" s="13"/>
      <c r="D1892" s="13"/>
    </row>
    <row r="1893" spans="3:4">
      <c r="C1893" s="13"/>
      <c r="D1893" s="13"/>
    </row>
    <row r="1894" spans="3:4">
      <c r="C1894" s="13"/>
      <c r="D1894" s="13"/>
    </row>
    <row r="1895" spans="3:4">
      <c r="C1895" s="13"/>
      <c r="D1895" s="13"/>
    </row>
    <row r="1896" spans="3:4">
      <c r="C1896" s="13"/>
      <c r="D1896" s="13"/>
    </row>
    <row r="1897" spans="3:4">
      <c r="C1897" s="13"/>
      <c r="D1897" s="13"/>
    </row>
    <row r="1898" spans="3:4">
      <c r="C1898" s="13"/>
      <c r="D1898" s="13"/>
    </row>
    <row r="1899" spans="3:4">
      <c r="C1899" s="13"/>
      <c r="D1899" s="13"/>
    </row>
    <row r="1900" spans="3:4">
      <c r="C1900" s="13"/>
      <c r="D1900" s="13"/>
    </row>
    <row r="1901" spans="3:4">
      <c r="C1901" s="13"/>
      <c r="D1901" s="13"/>
    </row>
    <row r="1902" spans="3:4">
      <c r="C1902" s="13"/>
      <c r="D1902" s="13"/>
    </row>
    <row r="1903" spans="3:4">
      <c r="C1903" s="13"/>
      <c r="D1903" s="13"/>
    </row>
    <row r="1904" spans="3:4">
      <c r="C1904" s="13"/>
      <c r="D1904" s="13"/>
    </row>
    <row r="1905" spans="3:4">
      <c r="C1905" s="13"/>
      <c r="D1905" s="13"/>
    </row>
    <row r="1906" spans="3:4">
      <c r="C1906" s="13"/>
      <c r="D1906" s="13"/>
    </row>
    <row r="1907" spans="3:4">
      <c r="C1907" s="13"/>
      <c r="D1907" s="13"/>
    </row>
    <row r="1908" spans="3:4">
      <c r="C1908" s="13"/>
      <c r="D1908" s="13"/>
    </row>
    <row r="1909" spans="3:4">
      <c r="C1909" s="13"/>
      <c r="D1909" s="13"/>
    </row>
    <row r="1910" spans="3:4">
      <c r="C1910" s="13"/>
      <c r="D1910" s="13"/>
    </row>
    <row r="1911" spans="3:4">
      <c r="C1911" s="13"/>
      <c r="D1911" s="13"/>
    </row>
    <row r="1912" spans="3:4">
      <c r="C1912" s="13"/>
      <c r="D1912" s="13"/>
    </row>
    <row r="1913" spans="3:4">
      <c r="C1913" s="13"/>
      <c r="D1913" s="13"/>
    </row>
    <row r="1914" spans="3:4">
      <c r="C1914" s="13"/>
      <c r="D1914" s="13"/>
    </row>
    <row r="1915" spans="3:4">
      <c r="C1915" s="13"/>
      <c r="D1915" s="13"/>
    </row>
    <row r="1916" spans="3:4">
      <c r="C1916" s="13"/>
      <c r="D1916" s="13"/>
    </row>
    <row r="1917" spans="3:4">
      <c r="C1917" s="13"/>
      <c r="D1917" s="13"/>
    </row>
    <row r="1918" spans="3:4">
      <c r="C1918" s="13"/>
      <c r="D1918" s="13"/>
    </row>
    <row r="1919" spans="3:4">
      <c r="C1919" s="13"/>
      <c r="D1919" s="13"/>
    </row>
    <row r="1920" spans="3:4">
      <c r="C1920" s="13"/>
      <c r="D1920" s="13"/>
    </row>
    <row r="1921" spans="3:4">
      <c r="C1921" s="13"/>
      <c r="D1921" s="13"/>
    </row>
    <row r="1922" spans="3:4">
      <c r="C1922" s="13"/>
      <c r="D1922" s="13"/>
    </row>
    <row r="1923" spans="3:4">
      <c r="C1923" s="13"/>
      <c r="D1923" s="13"/>
    </row>
    <row r="1924" spans="3:4">
      <c r="C1924" s="13"/>
      <c r="D1924" s="13"/>
    </row>
    <row r="1925" spans="3:4">
      <c r="C1925" s="13"/>
      <c r="D1925" s="13"/>
    </row>
    <row r="1926" spans="3:4">
      <c r="C1926" s="13"/>
      <c r="D1926" s="13"/>
    </row>
    <row r="1927" spans="3:4">
      <c r="C1927" s="13"/>
      <c r="D1927" s="13"/>
    </row>
    <row r="1928" spans="3:4">
      <c r="C1928" s="13"/>
      <c r="D1928" s="13"/>
    </row>
    <row r="1929" spans="3:4">
      <c r="C1929" s="13"/>
      <c r="D1929" s="13"/>
    </row>
    <row r="1930" spans="3:4">
      <c r="C1930" s="13"/>
      <c r="D1930" s="13"/>
    </row>
    <row r="1931" spans="3:4">
      <c r="C1931" s="13"/>
      <c r="D1931" s="13"/>
    </row>
    <row r="1932" spans="3:4">
      <c r="C1932" s="13"/>
      <c r="D1932" s="13"/>
    </row>
    <row r="1933" spans="3:4">
      <c r="C1933" s="13"/>
      <c r="D1933" s="13"/>
    </row>
    <row r="1934" spans="3:4">
      <c r="C1934" s="13"/>
      <c r="D1934" s="13"/>
    </row>
    <row r="1935" spans="3:4">
      <c r="C1935" s="13"/>
      <c r="D1935" s="13"/>
    </row>
    <row r="1936" spans="3:4">
      <c r="C1936" s="13"/>
      <c r="D1936" s="13"/>
    </row>
    <row r="1937" spans="3:4">
      <c r="C1937" s="13"/>
      <c r="D1937" s="13"/>
    </row>
    <row r="1938" spans="3:4">
      <c r="C1938" s="13"/>
      <c r="D1938" s="13"/>
    </row>
    <row r="1939" spans="3:4">
      <c r="C1939" s="13"/>
      <c r="D1939" s="13"/>
    </row>
    <row r="1940" spans="3:4">
      <c r="C1940" s="13"/>
      <c r="D1940" s="13"/>
    </row>
    <row r="1941" spans="3:4">
      <c r="C1941" s="13"/>
      <c r="D1941" s="13"/>
    </row>
    <row r="1942" spans="3:4">
      <c r="C1942" s="13"/>
      <c r="D1942" s="13"/>
    </row>
    <row r="1943" spans="3:4">
      <c r="C1943" s="13"/>
      <c r="D1943" s="13"/>
    </row>
    <row r="1944" spans="3:4">
      <c r="C1944" s="13"/>
      <c r="D1944" s="13"/>
    </row>
    <row r="1945" spans="3:4">
      <c r="C1945" s="13"/>
      <c r="D1945" s="13"/>
    </row>
    <row r="1946" spans="3:4">
      <c r="C1946" s="13"/>
      <c r="D1946" s="13"/>
    </row>
    <row r="1947" spans="3:4">
      <c r="C1947" s="13"/>
      <c r="D1947" s="13"/>
    </row>
    <row r="1948" spans="3:4">
      <c r="C1948" s="13"/>
      <c r="D1948" s="13"/>
    </row>
    <row r="1949" spans="3:4">
      <c r="C1949" s="13"/>
      <c r="D1949" s="13"/>
    </row>
    <row r="1950" spans="3:4">
      <c r="C1950" s="13"/>
      <c r="D1950" s="13"/>
    </row>
    <row r="1951" spans="3:4">
      <c r="C1951" s="13"/>
      <c r="D1951" s="13"/>
    </row>
    <row r="1952" spans="3:4">
      <c r="C1952" s="13"/>
      <c r="D1952" s="13"/>
    </row>
    <row r="1953" spans="3:4">
      <c r="C1953" s="13"/>
      <c r="D1953" s="13"/>
    </row>
    <row r="1954" spans="3:4">
      <c r="C1954" s="13"/>
      <c r="D1954" s="13"/>
    </row>
    <row r="1955" spans="3:4">
      <c r="C1955" s="13"/>
      <c r="D1955" s="13"/>
    </row>
    <row r="1956" spans="3:4">
      <c r="C1956" s="13"/>
      <c r="D1956" s="13"/>
    </row>
    <row r="1957" spans="3:4">
      <c r="C1957" s="13"/>
      <c r="D1957" s="13"/>
    </row>
    <row r="1958" spans="3:4">
      <c r="C1958" s="13"/>
      <c r="D1958" s="13"/>
    </row>
    <row r="1959" spans="3:4">
      <c r="C1959" s="13"/>
      <c r="D1959" s="13"/>
    </row>
    <row r="1960" spans="3:4">
      <c r="C1960" s="13"/>
      <c r="D1960" s="13"/>
    </row>
    <row r="1961" spans="3:4">
      <c r="C1961" s="13"/>
      <c r="D1961" s="13"/>
    </row>
    <row r="1962" spans="3:4">
      <c r="C1962" s="13"/>
      <c r="D1962" s="13"/>
    </row>
    <row r="1963" spans="3:4">
      <c r="C1963" s="13"/>
      <c r="D1963" s="13"/>
    </row>
    <row r="1964" spans="3:4">
      <c r="C1964" s="13"/>
      <c r="D1964" s="13"/>
    </row>
    <row r="1965" spans="3:4">
      <c r="C1965" s="13"/>
      <c r="D1965" s="13"/>
    </row>
    <row r="1966" spans="3:4">
      <c r="C1966" s="13"/>
      <c r="D1966" s="13"/>
    </row>
    <row r="1967" spans="3:4">
      <c r="C1967" s="13"/>
      <c r="D1967" s="13"/>
    </row>
    <row r="1968" spans="3:4">
      <c r="C1968" s="13"/>
      <c r="D1968" s="13"/>
    </row>
    <row r="1969" spans="3:4">
      <c r="C1969" s="13"/>
      <c r="D1969" s="13"/>
    </row>
    <row r="1970" spans="3:4">
      <c r="C1970" s="13"/>
      <c r="D1970" s="13"/>
    </row>
    <row r="1971" spans="3:4">
      <c r="C1971" s="13"/>
      <c r="D1971" s="13"/>
    </row>
    <row r="1972" spans="3:4">
      <c r="C1972" s="13"/>
      <c r="D1972" s="13"/>
    </row>
    <row r="1973" spans="3:4">
      <c r="C1973" s="13"/>
      <c r="D1973" s="13"/>
    </row>
    <row r="1974" spans="3:4">
      <c r="C1974" s="13"/>
      <c r="D1974" s="13"/>
    </row>
    <row r="1975" spans="3:4">
      <c r="C1975" s="13"/>
      <c r="D1975" s="13"/>
    </row>
    <row r="1976" spans="3:4">
      <c r="C1976" s="13"/>
      <c r="D1976" s="13"/>
    </row>
    <row r="1977" spans="3:4">
      <c r="C1977" s="13"/>
      <c r="D1977" s="13"/>
    </row>
    <row r="1978" spans="3:4">
      <c r="C1978" s="13"/>
      <c r="D1978" s="13"/>
    </row>
    <row r="1979" spans="3:4">
      <c r="C1979" s="13"/>
      <c r="D1979" s="13"/>
    </row>
    <row r="1980" spans="3:4">
      <c r="C1980" s="13"/>
      <c r="D1980" s="13"/>
    </row>
    <row r="1981" spans="3:4">
      <c r="C1981" s="13"/>
      <c r="D1981" s="13"/>
    </row>
    <row r="1982" spans="3:4">
      <c r="C1982" s="13"/>
      <c r="D1982" s="13"/>
    </row>
    <row r="1983" spans="3:4">
      <c r="C1983" s="13"/>
      <c r="D1983" s="13"/>
    </row>
    <row r="1984" spans="3:4">
      <c r="C1984" s="13"/>
      <c r="D1984" s="13"/>
    </row>
    <row r="1985" spans="3:4">
      <c r="C1985" s="13"/>
      <c r="D1985" s="13"/>
    </row>
    <row r="1986" spans="3:4">
      <c r="C1986" s="13"/>
      <c r="D1986" s="13"/>
    </row>
    <row r="1987" spans="3:4">
      <c r="C1987" s="13"/>
      <c r="D1987" s="13"/>
    </row>
    <row r="1988" spans="3:4">
      <c r="C1988" s="13"/>
      <c r="D1988" s="13"/>
    </row>
    <row r="1989" spans="3:4">
      <c r="C1989" s="13"/>
      <c r="D1989" s="13"/>
    </row>
    <row r="1990" spans="3:4">
      <c r="C1990" s="13"/>
      <c r="D1990" s="13"/>
    </row>
    <row r="1991" spans="3:4">
      <c r="C1991" s="13"/>
      <c r="D1991" s="13"/>
    </row>
    <row r="1992" spans="3:4">
      <c r="C1992" s="13"/>
      <c r="D1992" s="13"/>
    </row>
    <row r="1993" spans="3:4">
      <c r="C1993" s="13"/>
      <c r="D1993" s="13"/>
    </row>
    <row r="1994" spans="3:4">
      <c r="C1994" s="13"/>
      <c r="D1994" s="13"/>
    </row>
    <row r="1995" spans="3:4">
      <c r="C1995" s="13"/>
      <c r="D1995" s="13"/>
    </row>
    <row r="1996" spans="3:4">
      <c r="C1996" s="13"/>
      <c r="D1996" s="13"/>
    </row>
    <row r="1997" spans="3:4">
      <c r="C1997" s="13"/>
      <c r="D1997" s="13"/>
    </row>
    <row r="1998" spans="3:4">
      <c r="C1998" s="13"/>
      <c r="D1998" s="13"/>
    </row>
    <row r="1999" spans="3:4">
      <c r="C1999" s="13"/>
      <c r="D1999" s="13"/>
    </row>
    <row r="2000" spans="3:4">
      <c r="C2000" s="13"/>
      <c r="D2000" s="13"/>
    </row>
    <row r="2001" spans="3:4">
      <c r="C2001" s="13"/>
      <c r="D2001" s="13"/>
    </row>
    <row r="2002" spans="3:4">
      <c r="C2002" s="13"/>
      <c r="D2002" s="13"/>
    </row>
    <row r="2003" spans="3:4">
      <c r="C2003" s="13"/>
      <c r="D2003" s="13"/>
    </row>
    <row r="2004" spans="3:4">
      <c r="C2004" s="13"/>
      <c r="D2004" s="13"/>
    </row>
    <row r="2005" spans="3:4">
      <c r="C2005" s="13"/>
      <c r="D2005" s="13"/>
    </row>
    <row r="2006" spans="3:4">
      <c r="C2006" s="13"/>
      <c r="D2006" s="13"/>
    </row>
    <row r="2007" spans="3:4">
      <c r="C2007" s="13"/>
      <c r="D2007" s="13"/>
    </row>
    <row r="2008" spans="3:4">
      <c r="C2008" s="13"/>
      <c r="D2008" s="13"/>
    </row>
    <row r="2009" spans="3:4">
      <c r="C2009" s="13"/>
      <c r="D2009" s="13"/>
    </row>
    <row r="2010" spans="3:4">
      <c r="C2010" s="13"/>
      <c r="D2010" s="13"/>
    </row>
    <row r="2011" spans="3:4">
      <c r="C2011" s="13"/>
      <c r="D2011" s="13"/>
    </row>
    <row r="2012" spans="3:4">
      <c r="C2012" s="13"/>
      <c r="D2012" s="13"/>
    </row>
    <row r="2013" spans="3:4">
      <c r="C2013" s="13"/>
      <c r="D2013" s="13"/>
    </row>
    <row r="2014" spans="3:4">
      <c r="C2014" s="13"/>
      <c r="D2014" s="13"/>
    </row>
    <row r="2015" spans="3:4">
      <c r="C2015" s="13"/>
      <c r="D2015" s="13"/>
    </row>
    <row r="2016" spans="3:4">
      <c r="C2016" s="13"/>
      <c r="D2016" s="13"/>
    </row>
    <row r="2017" spans="3:4">
      <c r="C2017" s="13"/>
      <c r="D2017" s="13"/>
    </row>
    <row r="2018" spans="3:4">
      <c r="C2018" s="13"/>
      <c r="D2018" s="13"/>
    </row>
    <row r="2019" spans="3:4">
      <c r="C2019" s="13"/>
      <c r="D2019" s="13"/>
    </row>
    <row r="2020" spans="3:4">
      <c r="C2020" s="13"/>
      <c r="D2020" s="13"/>
    </row>
    <row r="2021" spans="3:4">
      <c r="C2021" s="13"/>
      <c r="D2021" s="13"/>
    </row>
    <row r="2022" spans="3:4">
      <c r="C2022" s="13"/>
      <c r="D2022" s="13"/>
    </row>
    <row r="2023" spans="3:4">
      <c r="C2023" s="13"/>
      <c r="D2023" s="13"/>
    </row>
    <row r="2024" spans="3:4">
      <c r="C2024" s="13"/>
      <c r="D2024" s="13"/>
    </row>
    <row r="2025" spans="3:4">
      <c r="C2025" s="13"/>
      <c r="D2025" s="13"/>
    </row>
    <row r="2026" spans="3:4">
      <c r="C2026" s="13"/>
      <c r="D2026" s="13"/>
    </row>
    <row r="2027" spans="3:4">
      <c r="C2027" s="13"/>
      <c r="D2027" s="13"/>
    </row>
    <row r="2028" spans="3:4">
      <c r="C2028" s="13"/>
      <c r="D2028" s="13"/>
    </row>
    <row r="2029" spans="3:4">
      <c r="C2029" s="13"/>
      <c r="D2029" s="13"/>
    </row>
    <row r="2030" spans="3:4">
      <c r="C2030" s="13"/>
      <c r="D2030" s="13"/>
    </row>
    <row r="2031" spans="3:4">
      <c r="C2031" s="13"/>
      <c r="D2031" s="13"/>
    </row>
    <row r="2032" spans="3:4">
      <c r="C2032" s="13"/>
      <c r="D2032" s="13"/>
    </row>
    <row r="2033" spans="3:4">
      <c r="C2033" s="13"/>
      <c r="D2033" s="13"/>
    </row>
    <row r="2034" spans="3:4">
      <c r="C2034" s="13"/>
      <c r="D2034" s="13"/>
    </row>
    <row r="2035" spans="3:4">
      <c r="C2035" s="13"/>
      <c r="D2035" s="13"/>
    </row>
    <row r="2036" spans="3:4">
      <c r="C2036" s="13"/>
      <c r="D2036" s="13"/>
    </row>
    <row r="2037" spans="3:4">
      <c r="C2037" s="13"/>
      <c r="D2037" s="13"/>
    </row>
    <row r="2038" spans="3:4">
      <c r="C2038" s="13"/>
      <c r="D2038" s="13"/>
    </row>
    <row r="2039" spans="3:4">
      <c r="C2039" s="13"/>
      <c r="D2039" s="13"/>
    </row>
    <row r="2040" spans="3:4">
      <c r="C2040" s="13"/>
      <c r="D2040" s="13"/>
    </row>
    <row r="2041" spans="3:4">
      <c r="C2041" s="13"/>
      <c r="D2041" s="13"/>
    </row>
    <row r="2042" spans="3:4">
      <c r="C2042" s="13"/>
      <c r="D2042" s="13"/>
    </row>
    <row r="2043" spans="3:4">
      <c r="C2043" s="13"/>
      <c r="D2043" s="13"/>
    </row>
    <row r="2044" spans="3:4">
      <c r="C2044" s="13"/>
      <c r="D2044" s="13"/>
    </row>
    <row r="2045" spans="3:4">
      <c r="C2045" s="13"/>
      <c r="D2045" s="13"/>
    </row>
    <row r="2046" spans="3:4">
      <c r="C2046" s="13"/>
      <c r="D2046" s="13"/>
    </row>
    <row r="2047" spans="3:4">
      <c r="C2047" s="13"/>
      <c r="D2047" s="13"/>
    </row>
    <row r="2048" spans="3:4">
      <c r="C2048" s="13"/>
      <c r="D2048" s="13"/>
    </row>
    <row r="2049" spans="3:4">
      <c r="C2049" s="13"/>
      <c r="D2049" s="13"/>
    </row>
    <row r="2050" spans="3:4">
      <c r="C2050" s="13"/>
      <c r="D2050" s="13"/>
    </row>
    <row r="2051" spans="3:4">
      <c r="C2051" s="13"/>
      <c r="D2051" s="13"/>
    </row>
    <row r="2052" spans="3:4">
      <c r="C2052" s="13"/>
      <c r="D2052" s="13"/>
    </row>
    <row r="2053" spans="3:4">
      <c r="C2053" s="13"/>
      <c r="D2053" s="13"/>
    </row>
    <row r="2054" spans="3:4">
      <c r="C2054" s="13"/>
      <c r="D2054" s="13"/>
    </row>
    <row r="2055" spans="3:4">
      <c r="C2055" s="13"/>
      <c r="D2055" s="13"/>
    </row>
    <row r="2056" spans="3:4">
      <c r="C2056" s="13"/>
      <c r="D2056" s="13"/>
    </row>
    <row r="2057" spans="3:4">
      <c r="C2057" s="13"/>
      <c r="D2057" s="13"/>
    </row>
    <row r="2058" spans="3:4">
      <c r="C2058" s="13"/>
      <c r="D2058" s="13"/>
    </row>
    <row r="2059" spans="3:4">
      <c r="C2059" s="13"/>
      <c r="D2059" s="13"/>
    </row>
    <row r="2060" spans="3:4">
      <c r="C2060" s="13"/>
      <c r="D2060" s="13"/>
    </row>
    <row r="2061" spans="3:4">
      <c r="C2061" s="13"/>
      <c r="D2061" s="13"/>
    </row>
    <row r="2062" spans="3:4">
      <c r="C2062" s="13"/>
      <c r="D2062" s="13"/>
    </row>
    <row r="2063" spans="3:4">
      <c r="C2063" s="13"/>
      <c r="D2063" s="13"/>
    </row>
    <row r="2064" spans="3:4">
      <c r="C2064" s="13"/>
      <c r="D2064" s="13"/>
    </row>
    <row r="2065" spans="3:4">
      <c r="C2065" s="13"/>
      <c r="D2065" s="13"/>
    </row>
    <row r="2066" spans="3:4">
      <c r="C2066" s="13"/>
      <c r="D2066" s="13"/>
    </row>
    <row r="2067" spans="3:4">
      <c r="C2067" s="13"/>
      <c r="D2067" s="13"/>
    </row>
    <row r="2068" spans="3:4">
      <c r="C2068" s="13"/>
      <c r="D2068" s="13"/>
    </row>
    <row r="2069" spans="3:4">
      <c r="C2069" s="13"/>
      <c r="D2069" s="13"/>
    </row>
    <row r="2070" spans="3:4">
      <c r="C2070" s="13"/>
      <c r="D2070" s="13"/>
    </row>
    <row r="2071" spans="3:4">
      <c r="C2071" s="13"/>
      <c r="D2071" s="13"/>
    </row>
    <row r="2072" spans="3:4">
      <c r="C2072" s="13"/>
      <c r="D2072" s="13"/>
    </row>
    <row r="2073" spans="3:4">
      <c r="C2073" s="13"/>
      <c r="D2073" s="13"/>
    </row>
    <row r="2074" spans="3:4">
      <c r="C2074" s="13"/>
      <c r="D2074" s="13"/>
    </row>
    <row r="2075" spans="3:4">
      <c r="C2075" s="13"/>
      <c r="D2075" s="13"/>
    </row>
    <row r="2076" spans="3:4">
      <c r="C2076" s="13"/>
      <c r="D2076" s="13"/>
    </row>
    <row r="2077" spans="3:4">
      <c r="C2077" s="13"/>
      <c r="D2077" s="13"/>
    </row>
    <row r="2078" spans="3:4">
      <c r="C2078" s="13"/>
      <c r="D2078" s="13"/>
    </row>
    <row r="2079" spans="3:4">
      <c r="C2079" s="13"/>
      <c r="D2079" s="13"/>
    </row>
    <row r="2080" spans="3:4">
      <c r="C2080" s="13"/>
      <c r="D2080" s="13"/>
    </row>
    <row r="2081" spans="3:4">
      <c r="C2081" s="13"/>
      <c r="D2081" s="13"/>
    </row>
    <row r="2082" spans="3:4">
      <c r="C2082" s="13"/>
      <c r="D2082" s="13"/>
    </row>
    <row r="2083" spans="3:4">
      <c r="C2083" s="13"/>
      <c r="D2083" s="13"/>
    </row>
    <row r="2084" spans="3:4">
      <c r="C2084" s="13"/>
      <c r="D2084" s="13"/>
    </row>
    <row r="2085" spans="3:4">
      <c r="C2085" s="13"/>
      <c r="D2085" s="13"/>
    </row>
    <row r="2086" spans="3:4">
      <c r="C2086" s="13"/>
      <c r="D2086" s="13"/>
    </row>
    <row r="2087" spans="3:4">
      <c r="C2087" s="13"/>
      <c r="D2087" s="13"/>
    </row>
    <row r="2088" spans="3:4">
      <c r="C2088" s="13"/>
      <c r="D2088" s="13"/>
    </row>
    <row r="2089" spans="3:4">
      <c r="C2089" s="13"/>
      <c r="D2089" s="13"/>
    </row>
    <row r="2090" spans="3:4">
      <c r="C2090" s="13"/>
      <c r="D2090" s="13"/>
    </row>
    <row r="2091" spans="3:4">
      <c r="C2091" s="13"/>
      <c r="D2091" s="13"/>
    </row>
    <row r="2092" spans="3:4">
      <c r="C2092" s="13"/>
      <c r="D2092" s="13"/>
    </row>
    <row r="2093" spans="3:4">
      <c r="C2093" s="13"/>
      <c r="D2093" s="13"/>
    </row>
    <row r="2094" spans="3:4">
      <c r="C2094" s="13"/>
      <c r="D2094" s="13"/>
    </row>
    <row r="2095" spans="3:4">
      <c r="C2095" s="13"/>
      <c r="D2095" s="13"/>
    </row>
    <row r="2096" spans="3:4">
      <c r="C2096" s="13"/>
      <c r="D2096" s="13"/>
    </row>
    <row r="2097" spans="3:4">
      <c r="C2097" s="13"/>
      <c r="D2097" s="13"/>
    </row>
    <row r="2098" spans="3:4">
      <c r="C2098" s="13"/>
      <c r="D2098" s="13"/>
    </row>
    <row r="2099" spans="3:4">
      <c r="C2099" s="13"/>
      <c r="D2099" s="13"/>
    </row>
    <row r="2100" spans="3:4">
      <c r="C2100" s="13"/>
      <c r="D2100" s="13"/>
    </row>
    <row r="2101" spans="3:4">
      <c r="C2101" s="13"/>
      <c r="D2101" s="13"/>
    </row>
    <row r="2102" spans="3:4">
      <c r="C2102" s="13"/>
      <c r="D2102" s="13"/>
    </row>
    <row r="2103" spans="3:4">
      <c r="C2103" s="13"/>
      <c r="D2103" s="13"/>
    </row>
    <row r="2104" spans="3:4">
      <c r="C2104" s="13"/>
      <c r="D2104" s="13"/>
    </row>
    <row r="2105" spans="3:4">
      <c r="C2105" s="13"/>
      <c r="D2105" s="13"/>
    </row>
    <row r="2106" spans="3:4">
      <c r="C2106" s="13"/>
      <c r="D2106" s="13"/>
    </row>
    <row r="2107" spans="3:4">
      <c r="C2107" s="13"/>
      <c r="D2107" s="13"/>
    </row>
    <row r="2108" spans="3:4">
      <c r="C2108" s="13"/>
      <c r="D2108" s="13"/>
    </row>
    <row r="2109" spans="3:4">
      <c r="C2109" s="13"/>
      <c r="D2109" s="13"/>
    </row>
    <row r="2110" spans="3:4">
      <c r="C2110" s="13"/>
      <c r="D2110" s="13"/>
    </row>
    <row r="2111" spans="3:4">
      <c r="C2111" s="13"/>
      <c r="D2111" s="13"/>
    </row>
    <row r="2112" spans="3:4">
      <c r="C2112" s="13"/>
      <c r="D2112" s="13"/>
    </row>
    <row r="2113" spans="3:4">
      <c r="C2113" s="13"/>
      <c r="D2113" s="13"/>
    </row>
    <row r="2114" spans="3:4">
      <c r="C2114" s="13"/>
      <c r="D2114" s="13"/>
    </row>
    <row r="2115" spans="3:4">
      <c r="C2115" s="13"/>
      <c r="D2115" s="13"/>
    </row>
    <row r="2116" spans="3:4">
      <c r="C2116" s="13"/>
      <c r="D2116" s="13"/>
    </row>
    <row r="2117" spans="3:4">
      <c r="C2117" s="13"/>
      <c r="D2117" s="13"/>
    </row>
    <row r="2118" spans="3:4">
      <c r="C2118" s="13"/>
      <c r="D2118" s="13"/>
    </row>
    <row r="2119" spans="3:4">
      <c r="C2119" s="13"/>
      <c r="D2119" s="13"/>
    </row>
    <row r="2120" spans="3:4">
      <c r="C2120" s="13"/>
      <c r="D2120" s="13"/>
    </row>
    <row r="2121" spans="3:4">
      <c r="C2121" s="13"/>
      <c r="D2121" s="13"/>
    </row>
    <row r="2122" spans="3:4">
      <c r="C2122" s="13"/>
      <c r="D2122" s="13"/>
    </row>
    <row r="2123" spans="3:4">
      <c r="C2123" s="13"/>
      <c r="D2123" s="13"/>
    </row>
    <row r="2124" spans="3:4">
      <c r="C2124" s="13"/>
      <c r="D2124" s="13"/>
    </row>
    <row r="2125" spans="3:4">
      <c r="C2125" s="13"/>
      <c r="D2125" s="13"/>
    </row>
    <row r="2126" spans="3:4">
      <c r="C2126" s="13"/>
      <c r="D2126" s="13"/>
    </row>
    <row r="2127" spans="3:4">
      <c r="C2127" s="13"/>
      <c r="D2127" s="13"/>
    </row>
    <row r="2128" spans="3:4">
      <c r="C2128" s="13"/>
      <c r="D2128" s="13"/>
    </row>
    <row r="2129" spans="3:4">
      <c r="C2129" s="13"/>
      <c r="D2129" s="13"/>
    </row>
    <row r="2130" spans="3:4">
      <c r="C2130" s="13"/>
      <c r="D2130" s="13"/>
    </row>
    <row r="2131" spans="3:4">
      <c r="C2131" s="13"/>
      <c r="D2131" s="13"/>
    </row>
    <row r="2132" spans="3:4">
      <c r="C2132" s="13"/>
      <c r="D2132" s="13"/>
    </row>
    <row r="2133" spans="3:4">
      <c r="C2133" s="13"/>
      <c r="D2133" s="13"/>
    </row>
    <row r="2134" spans="3:4">
      <c r="C2134" s="13"/>
      <c r="D2134" s="13"/>
    </row>
    <row r="2135" spans="3:4">
      <c r="C2135" s="13"/>
      <c r="D2135" s="13"/>
    </row>
    <row r="2136" spans="3:4">
      <c r="C2136" s="13"/>
      <c r="D2136" s="13"/>
    </row>
    <row r="2137" spans="3:4">
      <c r="C2137" s="13"/>
      <c r="D2137" s="13"/>
    </row>
    <row r="2138" spans="3:4">
      <c r="C2138" s="13"/>
      <c r="D2138" s="13"/>
    </row>
    <row r="2139" spans="3:4">
      <c r="C2139" s="13"/>
      <c r="D2139" s="13"/>
    </row>
    <row r="2140" spans="3:4">
      <c r="C2140" s="13"/>
      <c r="D2140" s="13"/>
    </row>
    <row r="2141" spans="3:4">
      <c r="C2141" s="13"/>
      <c r="D2141" s="13"/>
    </row>
    <row r="2142" spans="3:4">
      <c r="C2142" s="13"/>
      <c r="D2142" s="13"/>
    </row>
    <row r="2143" spans="3:4">
      <c r="C2143" s="13"/>
      <c r="D2143" s="13"/>
    </row>
    <row r="2144" spans="3:4">
      <c r="C2144" s="13"/>
      <c r="D2144" s="13"/>
    </row>
    <row r="2145" spans="3:4">
      <c r="C2145" s="13"/>
      <c r="D2145" s="13"/>
    </row>
    <row r="2146" spans="3:4">
      <c r="C2146" s="13"/>
      <c r="D2146" s="13"/>
    </row>
    <row r="2147" spans="3:4">
      <c r="C2147" s="13"/>
      <c r="D2147" s="13"/>
    </row>
    <row r="2148" spans="3:4">
      <c r="C2148" s="13"/>
      <c r="D2148" s="13"/>
    </row>
    <row r="2149" spans="3:4">
      <c r="C2149" s="13"/>
      <c r="D2149" s="13"/>
    </row>
    <row r="2150" spans="3:4">
      <c r="C2150" s="13"/>
      <c r="D2150" s="13"/>
    </row>
    <row r="2151" spans="3:4">
      <c r="C2151" s="13"/>
      <c r="D2151" s="13"/>
    </row>
    <row r="2152" spans="3:4">
      <c r="C2152" s="13"/>
      <c r="D2152" s="13"/>
    </row>
    <row r="2153" spans="3:4">
      <c r="C2153" s="13"/>
      <c r="D2153" s="13"/>
    </row>
    <row r="2154" spans="3:4">
      <c r="C2154" s="13"/>
      <c r="D2154" s="13"/>
    </row>
    <row r="2155" spans="3:4">
      <c r="C2155" s="13"/>
      <c r="D2155" s="13"/>
    </row>
    <row r="2156" spans="3:4">
      <c r="C2156" s="13"/>
      <c r="D2156" s="13"/>
    </row>
    <row r="2157" spans="3:4">
      <c r="C2157" s="13"/>
      <c r="D2157" s="13"/>
    </row>
    <row r="2158" spans="3:4">
      <c r="C2158" s="13"/>
      <c r="D2158" s="13"/>
    </row>
    <row r="2159" spans="3:4">
      <c r="C2159" s="13"/>
      <c r="D2159" s="13"/>
    </row>
    <row r="2160" spans="3:4">
      <c r="C2160" s="13"/>
      <c r="D2160" s="13"/>
    </row>
    <row r="2161" spans="3:4">
      <c r="C2161" s="13"/>
      <c r="D2161" s="13"/>
    </row>
    <row r="2162" spans="3:4">
      <c r="C2162" s="13"/>
      <c r="D2162" s="13"/>
    </row>
    <row r="2163" spans="3:4">
      <c r="C2163" s="13"/>
      <c r="D2163" s="13"/>
    </row>
    <row r="2164" spans="3:4">
      <c r="C2164" s="13"/>
      <c r="D2164" s="13"/>
    </row>
    <row r="2165" spans="3:4">
      <c r="C2165" s="13"/>
      <c r="D2165" s="13"/>
    </row>
    <row r="2166" spans="3:4">
      <c r="C2166" s="13"/>
      <c r="D2166" s="13"/>
    </row>
    <row r="2167" spans="3:4">
      <c r="C2167" s="13"/>
      <c r="D2167" s="13"/>
    </row>
    <row r="2168" spans="3:4">
      <c r="C2168" s="13"/>
      <c r="D2168" s="13"/>
    </row>
    <row r="2169" spans="3:4">
      <c r="C2169" s="13"/>
      <c r="D2169" s="13"/>
    </row>
    <row r="2170" spans="3:4">
      <c r="C2170" s="13"/>
      <c r="D2170" s="13"/>
    </row>
    <row r="2171" spans="3:4">
      <c r="C2171" s="13"/>
      <c r="D2171" s="13"/>
    </row>
    <row r="2172" spans="3:4">
      <c r="C2172" s="13"/>
      <c r="D2172" s="13"/>
    </row>
    <row r="2173" spans="3:4">
      <c r="C2173" s="13"/>
      <c r="D2173" s="13"/>
    </row>
    <row r="2174" spans="3:4">
      <c r="C2174" s="13"/>
      <c r="D2174" s="13"/>
    </row>
    <row r="2175" spans="3:4">
      <c r="C2175" s="13"/>
      <c r="D2175" s="13"/>
    </row>
    <row r="2176" spans="3:4">
      <c r="C2176" s="13"/>
      <c r="D2176" s="13"/>
    </row>
    <row r="2177" spans="3:4">
      <c r="C2177" s="13"/>
      <c r="D2177" s="13"/>
    </row>
    <row r="2178" spans="3:4">
      <c r="C2178" s="13"/>
      <c r="D2178" s="13"/>
    </row>
    <row r="2179" spans="3:4">
      <c r="C2179" s="13"/>
      <c r="D2179" s="13"/>
    </row>
    <row r="2180" spans="3:4">
      <c r="C2180" s="13"/>
      <c r="D2180" s="13"/>
    </row>
    <row r="2181" spans="3:4">
      <c r="C2181" s="13"/>
      <c r="D2181" s="13"/>
    </row>
    <row r="2182" spans="3:4">
      <c r="C2182" s="13"/>
      <c r="D2182" s="13"/>
    </row>
    <row r="2183" spans="3:4">
      <c r="C2183" s="13"/>
      <c r="D2183" s="13"/>
    </row>
    <row r="2184" spans="3:4">
      <c r="C2184" s="13"/>
      <c r="D2184" s="13"/>
    </row>
    <row r="2185" spans="3:4">
      <c r="C2185" s="13"/>
      <c r="D2185" s="13"/>
    </row>
    <row r="2186" spans="3:4">
      <c r="C2186" s="13"/>
      <c r="D2186" s="13"/>
    </row>
    <row r="2187" spans="3:4">
      <c r="C2187" s="13"/>
      <c r="D2187" s="13"/>
    </row>
    <row r="2188" spans="3:4">
      <c r="C2188" s="13"/>
      <c r="D2188" s="13"/>
    </row>
    <row r="2189" spans="3:4">
      <c r="C2189" s="13"/>
      <c r="D2189" s="13"/>
    </row>
    <row r="2190" spans="3:4">
      <c r="C2190" s="13"/>
      <c r="D2190" s="13"/>
    </row>
    <row r="2191" spans="3:4">
      <c r="C2191" s="13"/>
      <c r="D2191" s="13"/>
    </row>
    <row r="2192" spans="3:4">
      <c r="C2192" s="13"/>
      <c r="D2192" s="13"/>
    </row>
    <row r="2193" spans="3:4">
      <c r="C2193" s="13"/>
      <c r="D2193" s="13"/>
    </row>
    <row r="2194" spans="3:4">
      <c r="C2194" s="13"/>
      <c r="D2194" s="13"/>
    </row>
    <row r="2195" spans="3:4">
      <c r="C2195" s="13"/>
      <c r="D2195" s="13"/>
    </row>
    <row r="2196" spans="3:4">
      <c r="C2196" s="13"/>
      <c r="D2196" s="13"/>
    </row>
    <row r="2197" spans="3:4">
      <c r="C2197" s="13"/>
      <c r="D2197" s="13"/>
    </row>
    <row r="2198" spans="3:4">
      <c r="C2198" s="13"/>
      <c r="D2198" s="13"/>
    </row>
    <row r="2199" spans="3:4">
      <c r="C2199" s="13"/>
      <c r="D2199" s="13"/>
    </row>
    <row r="2200" spans="3:4">
      <c r="C2200" s="13"/>
      <c r="D2200" s="13"/>
    </row>
    <row r="2201" spans="3:4">
      <c r="C2201" s="13"/>
      <c r="D2201" s="13"/>
    </row>
    <row r="2202" spans="3:4">
      <c r="C2202" s="13"/>
      <c r="D2202" s="13"/>
    </row>
    <row r="2203" spans="3:4">
      <c r="C2203" s="13"/>
      <c r="D2203" s="13"/>
    </row>
    <row r="2204" spans="3:4">
      <c r="C2204" s="13"/>
      <c r="D2204" s="13"/>
    </row>
    <row r="2205" spans="3:4">
      <c r="C2205" s="13"/>
      <c r="D2205" s="13"/>
    </row>
    <row r="2206" spans="3:4">
      <c r="C2206" s="13"/>
      <c r="D2206" s="13"/>
    </row>
    <row r="2207" spans="3:4">
      <c r="C2207" s="13"/>
      <c r="D2207" s="13"/>
    </row>
    <row r="2208" spans="3:4">
      <c r="C2208" s="13"/>
      <c r="D2208" s="13"/>
    </row>
    <row r="2209" spans="3:4">
      <c r="C2209" s="13"/>
      <c r="D2209" s="13"/>
    </row>
    <row r="2210" spans="3:4">
      <c r="C2210" s="13"/>
      <c r="D2210" s="13"/>
    </row>
    <row r="2211" spans="3:4">
      <c r="C2211" s="13"/>
      <c r="D2211" s="13"/>
    </row>
    <row r="2212" spans="3:4">
      <c r="C2212" s="13"/>
      <c r="D2212" s="13"/>
    </row>
    <row r="2213" spans="3:4">
      <c r="C2213" s="13"/>
      <c r="D2213" s="13"/>
    </row>
    <row r="2214" spans="3:4">
      <c r="C2214" s="13"/>
      <c r="D2214" s="13"/>
    </row>
    <row r="2215" spans="3:4">
      <c r="C2215" s="13"/>
      <c r="D2215" s="13"/>
    </row>
    <row r="2216" spans="3:4">
      <c r="C2216" s="13"/>
      <c r="D2216" s="13"/>
    </row>
    <row r="2217" spans="3:4">
      <c r="C2217" s="13"/>
      <c r="D2217" s="13"/>
    </row>
    <row r="2218" spans="3:4">
      <c r="C2218" s="13"/>
      <c r="D2218" s="13"/>
    </row>
    <row r="2219" spans="3:4">
      <c r="C2219" s="13"/>
      <c r="D2219" s="13"/>
    </row>
    <row r="2220" spans="3:4">
      <c r="C2220" s="13"/>
      <c r="D2220" s="13"/>
    </row>
    <row r="2221" spans="3:4">
      <c r="C2221" s="13"/>
      <c r="D2221" s="13"/>
    </row>
    <row r="2222" spans="3:4">
      <c r="C2222" s="13"/>
      <c r="D2222" s="13"/>
    </row>
    <row r="2223" spans="3:4">
      <c r="C2223" s="13"/>
      <c r="D2223" s="13"/>
    </row>
    <row r="2224" spans="3:4">
      <c r="C2224" s="13"/>
      <c r="D2224" s="13"/>
    </row>
    <row r="2225" spans="3:4">
      <c r="C2225" s="13"/>
      <c r="D2225" s="13"/>
    </row>
    <row r="2226" spans="3:4">
      <c r="C2226" s="13"/>
      <c r="D2226" s="13"/>
    </row>
    <row r="2227" spans="3:4">
      <c r="C2227" s="13"/>
      <c r="D2227" s="13"/>
    </row>
    <row r="2228" spans="3:4">
      <c r="C2228" s="13"/>
      <c r="D2228" s="13"/>
    </row>
    <row r="2229" spans="3:4">
      <c r="C2229" s="13"/>
      <c r="D2229" s="13"/>
    </row>
    <row r="2230" spans="3:4">
      <c r="C2230" s="13"/>
      <c r="D2230" s="13"/>
    </row>
    <row r="2231" spans="3:4">
      <c r="C2231" s="13"/>
      <c r="D2231" s="13"/>
    </row>
    <row r="2232" spans="3:4">
      <c r="C2232" s="13"/>
      <c r="D2232" s="13"/>
    </row>
    <row r="2233" spans="3:4">
      <c r="C2233" s="13"/>
      <c r="D2233" s="13"/>
    </row>
    <row r="2234" spans="3:4">
      <c r="C2234" s="13"/>
      <c r="D2234" s="13"/>
    </row>
    <row r="2235" spans="3:4">
      <c r="C2235" s="13"/>
      <c r="D2235" s="13"/>
    </row>
    <row r="2236" spans="3:4">
      <c r="C2236" s="13"/>
      <c r="D2236" s="13"/>
    </row>
    <row r="2237" spans="3:4">
      <c r="C2237" s="13"/>
      <c r="D2237" s="13"/>
    </row>
    <row r="2238" spans="3:4">
      <c r="C2238" s="13"/>
      <c r="D2238" s="13"/>
    </row>
    <row r="2239" spans="3:4">
      <c r="C2239" s="13"/>
      <c r="D2239" s="13"/>
    </row>
    <row r="2240" spans="3:4">
      <c r="C2240" s="13"/>
      <c r="D2240" s="13"/>
    </row>
    <row r="2241" spans="3:4">
      <c r="C2241" s="13"/>
      <c r="D2241" s="13"/>
    </row>
    <row r="2242" spans="3:4">
      <c r="C2242" s="13"/>
      <c r="D2242" s="13"/>
    </row>
    <row r="2243" spans="3:4">
      <c r="C2243" s="13"/>
      <c r="D2243" s="13"/>
    </row>
    <row r="2244" spans="3:4">
      <c r="C2244" s="13"/>
      <c r="D2244" s="13"/>
    </row>
    <row r="2245" spans="3:4">
      <c r="C2245" s="13"/>
      <c r="D2245" s="13"/>
    </row>
    <row r="2246" spans="3:4">
      <c r="C2246" s="13"/>
      <c r="D2246" s="13"/>
    </row>
    <row r="2247" spans="3:4">
      <c r="C2247" s="13"/>
      <c r="D2247" s="13"/>
    </row>
    <row r="2248" spans="3:4">
      <c r="C2248" s="13"/>
      <c r="D2248" s="13"/>
    </row>
    <row r="2249" spans="3:4">
      <c r="C2249" s="13"/>
      <c r="D2249" s="13"/>
    </row>
    <row r="2250" spans="3:4">
      <c r="C2250" s="13"/>
      <c r="D2250" s="13"/>
    </row>
    <row r="2251" spans="3:4">
      <c r="C2251" s="13"/>
      <c r="D2251" s="13"/>
    </row>
    <row r="2252" spans="3:4">
      <c r="C2252" s="13"/>
      <c r="D2252" s="13"/>
    </row>
    <row r="2253" spans="3:4">
      <c r="C2253" s="13"/>
      <c r="D2253" s="13"/>
    </row>
    <row r="2254" spans="3:4">
      <c r="C2254" s="13"/>
      <c r="D2254" s="13"/>
    </row>
    <row r="2255" spans="3:4">
      <c r="C2255" s="13"/>
      <c r="D2255" s="13"/>
    </row>
    <row r="2256" spans="3:4">
      <c r="C2256" s="13"/>
      <c r="D2256" s="13"/>
    </row>
    <row r="2257" spans="3:4">
      <c r="C2257" s="13"/>
      <c r="D2257" s="13"/>
    </row>
    <row r="2258" spans="3:4">
      <c r="C2258" s="13"/>
      <c r="D2258" s="13"/>
    </row>
    <row r="2259" spans="3:4">
      <c r="C2259" s="13"/>
      <c r="D2259" s="13"/>
    </row>
    <row r="2260" spans="3:4">
      <c r="C2260" s="13"/>
      <c r="D2260" s="13"/>
    </row>
    <row r="2261" spans="3:4">
      <c r="C2261" s="13"/>
      <c r="D2261" s="13"/>
    </row>
    <row r="2262" spans="3:4">
      <c r="C2262" s="13"/>
      <c r="D2262" s="13"/>
    </row>
    <row r="2263" spans="3:4">
      <c r="C2263" s="13"/>
      <c r="D2263" s="13"/>
    </row>
    <row r="2264" spans="3:4">
      <c r="C2264" s="13"/>
      <c r="D2264" s="13"/>
    </row>
    <row r="2265" spans="3:4">
      <c r="C2265" s="13"/>
      <c r="D2265" s="13"/>
    </row>
    <row r="2266" spans="3:4">
      <c r="C2266" s="13"/>
      <c r="D2266" s="13"/>
    </row>
    <row r="2267" spans="3:4">
      <c r="C2267" s="13"/>
      <c r="D2267" s="13"/>
    </row>
    <row r="2268" spans="3:4">
      <c r="C2268" s="13"/>
      <c r="D2268" s="13"/>
    </row>
    <row r="2269" spans="3:4">
      <c r="C2269" s="13"/>
      <c r="D2269" s="13"/>
    </row>
    <row r="2270" spans="3:4">
      <c r="C2270" s="13"/>
      <c r="D2270" s="13"/>
    </row>
    <row r="2271" spans="3:4">
      <c r="C2271" s="13"/>
      <c r="D2271" s="13"/>
    </row>
    <row r="2272" spans="3:4">
      <c r="C2272" s="13"/>
      <c r="D2272" s="13"/>
    </row>
    <row r="2273" spans="3:4">
      <c r="C2273" s="13"/>
      <c r="D2273" s="13"/>
    </row>
    <row r="2274" spans="3:4">
      <c r="C2274" s="13"/>
      <c r="D2274" s="13"/>
    </row>
    <row r="2275" spans="3:4">
      <c r="C2275" s="13"/>
      <c r="D2275" s="13"/>
    </row>
    <row r="2276" spans="3:4">
      <c r="C2276" s="13"/>
      <c r="D2276" s="13"/>
    </row>
    <row r="2277" spans="3:4">
      <c r="C2277" s="13"/>
      <c r="D2277" s="13"/>
    </row>
    <row r="2278" spans="3:4">
      <c r="C2278" s="13"/>
      <c r="D2278" s="13"/>
    </row>
    <row r="2279" spans="3:4">
      <c r="C2279" s="13"/>
      <c r="D2279" s="13"/>
    </row>
    <row r="2280" spans="3:4">
      <c r="C2280" s="13"/>
      <c r="D2280" s="13"/>
    </row>
    <row r="2281" spans="3:4">
      <c r="C2281" s="13"/>
      <c r="D2281" s="13"/>
    </row>
    <row r="2282" spans="3:4">
      <c r="C2282" s="13"/>
      <c r="D2282" s="13"/>
    </row>
    <row r="2283" spans="3:4">
      <c r="C2283" s="13"/>
      <c r="D2283" s="13"/>
    </row>
    <row r="2284" spans="3:4">
      <c r="C2284" s="13"/>
      <c r="D2284" s="13"/>
    </row>
    <row r="2285" spans="3:4">
      <c r="C2285" s="13"/>
      <c r="D2285" s="13"/>
    </row>
    <row r="2286" spans="3:4">
      <c r="C2286" s="13"/>
      <c r="D2286" s="13"/>
    </row>
    <row r="2287" spans="3:4">
      <c r="C2287" s="13"/>
      <c r="D2287" s="13"/>
    </row>
    <row r="2288" spans="3:4">
      <c r="C2288" s="13"/>
      <c r="D2288" s="13"/>
    </row>
    <row r="2289" spans="3:4">
      <c r="C2289" s="13"/>
      <c r="D2289" s="13"/>
    </row>
    <row r="2290" spans="3:4">
      <c r="C2290" s="13"/>
      <c r="D2290" s="13"/>
    </row>
    <row r="2291" spans="3:4">
      <c r="C2291" s="13"/>
      <c r="D2291" s="13"/>
    </row>
    <row r="2292" spans="3:4">
      <c r="C2292" s="13"/>
      <c r="D2292" s="13"/>
    </row>
    <row r="2293" spans="3:4">
      <c r="C2293" s="13"/>
      <c r="D2293" s="13"/>
    </row>
    <row r="2294" spans="3:4">
      <c r="C2294" s="13"/>
      <c r="D2294" s="13"/>
    </row>
    <row r="2295" spans="3:4">
      <c r="C2295" s="13"/>
      <c r="D2295" s="13"/>
    </row>
    <row r="2296" spans="3:4">
      <c r="C2296" s="13"/>
      <c r="D2296" s="13"/>
    </row>
    <row r="2297" spans="3:4">
      <c r="C2297" s="13"/>
      <c r="D2297" s="13"/>
    </row>
    <row r="2298" spans="3:4">
      <c r="C2298" s="13"/>
      <c r="D2298" s="13"/>
    </row>
    <row r="2299" spans="3:4">
      <c r="C2299" s="13"/>
      <c r="D2299" s="13"/>
    </row>
    <row r="2300" spans="3:4">
      <c r="C2300" s="13"/>
      <c r="D2300" s="13"/>
    </row>
    <row r="2301" spans="3:4">
      <c r="C2301" s="13"/>
      <c r="D2301" s="13"/>
    </row>
    <row r="2302" spans="3:4">
      <c r="C2302" s="13"/>
      <c r="D2302" s="13"/>
    </row>
    <row r="2303" spans="3:4">
      <c r="C2303" s="13"/>
      <c r="D2303" s="13"/>
    </row>
    <row r="2304" spans="3:4">
      <c r="C2304" s="13"/>
      <c r="D2304" s="13"/>
    </row>
    <row r="2305" spans="3:4">
      <c r="C2305" s="13"/>
      <c r="D2305" s="13"/>
    </row>
    <row r="2306" spans="3:4">
      <c r="C2306" s="13"/>
      <c r="D2306" s="13"/>
    </row>
    <row r="2307" spans="3:4">
      <c r="C2307" s="13"/>
      <c r="D2307" s="13"/>
    </row>
    <row r="2308" spans="3:4">
      <c r="C2308" s="13"/>
      <c r="D2308" s="13"/>
    </row>
    <row r="2309" spans="3:4">
      <c r="C2309" s="13"/>
      <c r="D2309" s="13"/>
    </row>
    <row r="2310" spans="3:4">
      <c r="C2310" s="13"/>
      <c r="D2310" s="13"/>
    </row>
    <row r="2311" spans="3:4">
      <c r="C2311" s="13"/>
      <c r="D2311" s="13"/>
    </row>
    <row r="2312" spans="3:4">
      <c r="C2312" s="13"/>
      <c r="D2312" s="13"/>
    </row>
    <row r="2313" spans="3:4">
      <c r="C2313" s="13"/>
      <c r="D2313" s="13"/>
    </row>
    <row r="2314" spans="3:4">
      <c r="C2314" s="13"/>
      <c r="D2314" s="13"/>
    </row>
    <row r="2315" spans="3:4">
      <c r="C2315" s="13"/>
      <c r="D2315" s="13"/>
    </row>
    <row r="2316" spans="3:4">
      <c r="C2316" s="13"/>
      <c r="D2316" s="13"/>
    </row>
    <row r="2317" spans="3:4">
      <c r="C2317" s="13"/>
      <c r="D2317" s="13"/>
    </row>
    <row r="2318" spans="3:4">
      <c r="C2318" s="13"/>
      <c r="D2318" s="13"/>
    </row>
    <row r="2319" spans="3:4">
      <c r="C2319" s="13"/>
      <c r="D2319" s="13"/>
    </row>
    <row r="2320" spans="3:4">
      <c r="C2320" s="13"/>
      <c r="D2320" s="13"/>
    </row>
    <row r="2321" spans="3:4">
      <c r="C2321" s="13"/>
      <c r="D2321" s="13"/>
    </row>
    <row r="2322" spans="3:4">
      <c r="C2322" s="13"/>
      <c r="D2322" s="13"/>
    </row>
    <row r="2323" spans="3:4">
      <c r="C2323" s="13"/>
      <c r="D2323" s="13"/>
    </row>
    <row r="2324" spans="3:4">
      <c r="C2324" s="13"/>
      <c r="D2324" s="13"/>
    </row>
    <row r="2325" spans="3:4">
      <c r="C2325" s="13"/>
      <c r="D2325" s="13"/>
    </row>
    <row r="2326" spans="3:4">
      <c r="C2326" s="13"/>
      <c r="D2326" s="13"/>
    </row>
    <row r="2327" spans="3:4">
      <c r="C2327" s="13"/>
      <c r="D2327" s="13"/>
    </row>
    <row r="2328" spans="3:4">
      <c r="C2328" s="13"/>
      <c r="D2328" s="13"/>
    </row>
    <row r="2329" spans="3:4">
      <c r="C2329" s="13"/>
      <c r="D2329" s="13"/>
    </row>
    <row r="2330" spans="3:4">
      <c r="C2330" s="13"/>
      <c r="D2330" s="13"/>
    </row>
    <row r="2331" spans="3:4">
      <c r="C2331" s="13"/>
      <c r="D2331" s="13"/>
    </row>
    <row r="2332" spans="3:4">
      <c r="C2332" s="13"/>
      <c r="D2332" s="13"/>
    </row>
    <row r="2333" spans="3:4">
      <c r="C2333" s="13"/>
      <c r="D2333" s="13"/>
    </row>
    <row r="2334" spans="3:4">
      <c r="C2334" s="13"/>
      <c r="D2334" s="13"/>
    </row>
    <row r="2335" spans="3:4">
      <c r="C2335" s="13"/>
      <c r="D2335" s="13"/>
    </row>
    <row r="2336" spans="3:4">
      <c r="C2336" s="13"/>
      <c r="D2336" s="13"/>
    </row>
    <row r="2337" spans="3:4">
      <c r="C2337" s="13"/>
      <c r="D2337" s="13"/>
    </row>
    <row r="2338" spans="3:4">
      <c r="C2338" s="13"/>
      <c r="D2338" s="13"/>
    </row>
    <row r="2339" spans="3:4">
      <c r="C2339" s="13"/>
      <c r="D2339" s="13"/>
    </row>
    <row r="2340" spans="3:4">
      <c r="C2340" s="13"/>
      <c r="D2340" s="13"/>
    </row>
    <row r="2341" spans="3:4">
      <c r="C2341" s="13"/>
      <c r="D2341" s="13"/>
    </row>
    <row r="2342" spans="3:4">
      <c r="C2342" s="13"/>
      <c r="D2342" s="13"/>
    </row>
    <row r="2343" spans="3:4">
      <c r="C2343" s="13"/>
      <c r="D2343" s="13"/>
    </row>
    <row r="2344" spans="3:4">
      <c r="C2344" s="13"/>
      <c r="D2344" s="13"/>
    </row>
    <row r="2345" spans="3:4">
      <c r="C2345" s="13"/>
      <c r="D2345" s="13"/>
    </row>
    <row r="2346" spans="3:4">
      <c r="C2346" s="13"/>
      <c r="D2346" s="13"/>
    </row>
    <row r="2347" spans="3:4">
      <c r="C2347" s="13"/>
      <c r="D2347" s="13"/>
    </row>
    <row r="2348" spans="3:4">
      <c r="C2348" s="13"/>
      <c r="D2348" s="13"/>
    </row>
    <row r="2349" spans="3:4">
      <c r="C2349" s="13"/>
      <c r="D2349" s="13"/>
    </row>
    <row r="2350" spans="3:4">
      <c r="C2350" s="13"/>
      <c r="D2350" s="13"/>
    </row>
    <row r="2351" spans="3:4">
      <c r="C2351" s="13"/>
      <c r="D2351" s="13"/>
    </row>
    <row r="2352" spans="3:4">
      <c r="C2352" s="13"/>
      <c r="D2352" s="13"/>
    </row>
    <row r="2353" spans="3:4">
      <c r="C2353" s="13"/>
      <c r="D2353" s="13"/>
    </row>
    <row r="2354" spans="3:4">
      <c r="C2354" s="13"/>
      <c r="D2354" s="13"/>
    </row>
    <row r="2355" spans="3:4">
      <c r="C2355" s="13"/>
      <c r="D2355" s="13"/>
    </row>
    <row r="2356" spans="3:4">
      <c r="C2356" s="13"/>
      <c r="D2356" s="13"/>
    </row>
    <row r="2357" spans="3:4">
      <c r="C2357" s="13"/>
      <c r="D2357" s="13"/>
    </row>
    <row r="2358" spans="3:4">
      <c r="C2358" s="13"/>
      <c r="D2358" s="13"/>
    </row>
    <row r="2359" spans="3:4">
      <c r="C2359" s="13"/>
      <c r="D2359" s="13"/>
    </row>
    <row r="2360" spans="3:4">
      <c r="C2360" s="13"/>
      <c r="D2360" s="13"/>
    </row>
    <row r="2361" spans="3:4">
      <c r="C2361" s="13"/>
      <c r="D2361" s="13"/>
    </row>
    <row r="2362" spans="3:4">
      <c r="C2362" s="13"/>
      <c r="D2362" s="13"/>
    </row>
    <row r="2363" spans="3:4">
      <c r="C2363" s="13"/>
      <c r="D2363" s="13"/>
    </row>
    <row r="2364" spans="3:4">
      <c r="C2364" s="13"/>
      <c r="D2364" s="13"/>
    </row>
    <row r="2365" spans="3:4">
      <c r="C2365" s="13"/>
      <c r="D2365" s="13"/>
    </row>
    <row r="2366" spans="3:4">
      <c r="C2366" s="13"/>
      <c r="D2366" s="13"/>
    </row>
    <row r="2367" spans="3:4">
      <c r="C2367" s="13"/>
      <c r="D2367" s="13"/>
    </row>
    <row r="2368" spans="3:4">
      <c r="C2368" s="13"/>
      <c r="D2368" s="13"/>
    </row>
    <row r="2369" spans="3:4">
      <c r="C2369" s="13"/>
      <c r="D2369" s="13"/>
    </row>
    <row r="2370" spans="3:4">
      <c r="C2370" s="13"/>
      <c r="D2370" s="13"/>
    </row>
    <row r="2371" spans="3:4">
      <c r="C2371" s="13"/>
      <c r="D2371" s="13"/>
    </row>
    <row r="2372" spans="3:4">
      <c r="C2372" s="13"/>
      <c r="D2372" s="13"/>
    </row>
    <row r="2373" spans="3:4">
      <c r="C2373" s="13"/>
      <c r="D2373" s="13"/>
    </row>
    <row r="2374" spans="3:4">
      <c r="C2374" s="13"/>
      <c r="D2374" s="13"/>
    </row>
    <row r="2375" spans="3:4">
      <c r="C2375" s="13"/>
      <c r="D2375" s="13"/>
    </row>
    <row r="2376" spans="3:4">
      <c r="C2376" s="13"/>
      <c r="D2376" s="13"/>
    </row>
    <row r="2377" spans="3:4">
      <c r="C2377" s="13"/>
      <c r="D2377" s="13"/>
    </row>
    <row r="2378" spans="3:4">
      <c r="C2378" s="13"/>
      <c r="D2378" s="13"/>
    </row>
    <row r="2379" spans="3:4">
      <c r="C2379" s="13"/>
      <c r="D2379" s="13"/>
    </row>
    <row r="2380" spans="3:4">
      <c r="C2380" s="13"/>
      <c r="D2380" s="13"/>
    </row>
    <row r="2381" spans="3:4">
      <c r="C2381" s="13"/>
      <c r="D2381" s="13"/>
    </row>
    <row r="2382" spans="3:4">
      <c r="C2382" s="13"/>
      <c r="D2382" s="13"/>
    </row>
    <row r="2383" spans="3:4">
      <c r="C2383" s="13"/>
      <c r="D2383" s="13"/>
    </row>
    <row r="2384" spans="3:4">
      <c r="C2384" s="13"/>
      <c r="D2384" s="13"/>
    </row>
    <row r="2385" spans="3:4">
      <c r="C2385" s="13"/>
      <c r="D2385" s="13"/>
    </row>
    <row r="2386" spans="3:4">
      <c r="C2386" s="13"/>
      <c r="D2386" s="13"/>
    </row>
    <row r="2387" spans="3:4">
      <c r="C2387" s="13"/>
      <c r="D2387" s="13"/>
    </row>
    <row r="2388" spans="3:4">
      <c r="C2388" s="13"/>
      <c r="D2388" s="13"/>
    </row>
    <row r="2389" spans="3:4">
      <c r="C2389" s="13"/>
      <c r="D2389" s="13"/>
    </row>
    <row r="2390" spans="3:4">
      <c r="C2390" s="13"/>
      <c r="D2390" s="13"/>
    </row>
    <row r="2391" spans="3:4">
      <c r="C2391" s="13"/>
      <c r="D2391" s="13"/>
    </row>
    <row r="2392" spans="3:4">
      <c r="C2392" s="13"/>
      <c r="D2392" s="13"/>
    </row>
    <row r="2393" spans="3:4">
      <c r="C2393" s="13"/>
      <c r="D2393" s="13"/>
    </row>
    <row r="2394" spans="3:4">
      <c r="C2394" s="13"/>
      <c r="D2394" s="13"/>
    </row>
    <row r="2395" spans="3:4">
      <c r="C2395" s="13"/>
      <c r="D2395" s="13"/>
    </row>
    <row r="2396" spans="3:4">
      <c r="C2396" s="13"/>
      <c r="D2396" s="13"/>
    </row>
    <row r="2397" spans="3:4">
      <c r="C2397" s="13"/>
      <c r="D2397" s="13"/>
    </row>
    <row r="2398" spans="3:4">
      <c r="C2398" s="13"/>
      <c r="D2398" s="13"/>
    </row>
    <row r="2399" spans="3:4">
      <c r="C2399" s="13"/>
      <c r="D2399" s="13"/>
    </row>
    <row r="2400" spans="3:4">
      <c r="C2400" s="13"/>
      <c r="D2400" s="13"/>
    </row>
    <row r="2401" spans="3:4">
      <c r="C2401" s="13"/>
      <c r="D2401" s="13"/>
    </row>
    <row r="2402" spans="3:4">
      <c r="C2402" s="13"/>
      <c r="D2402" s="13"/>
    </row>
    <row r="2403" spans="3:4">
      <c r="C2403" s="13"/>
      <c r="D2403" s="13"/>
    </row>
    <row r="2404" spans="3:4">
      <c r="C2404" s="13"/>
      <c r="D2404" s="13"/>
    </row>
    <row r="2405" spans="3:4">
      <c r="C2405" s="13"/>
      <c r="D2405" s="13"/>
    </row>
    <row r="2406" spans="3:4">
      <c r="C2406" s="13"/>
      <c r="D2406" s="13"/>
    </row>
    <row r="2407" spans="3:4">
      <c r="C2407" s="13"/>
      <c r="D2407" s="13"/>
    </row>
    <row r="2408" spans="3:4">
      <c r="C2408" s="13"/>
      <c r="D2408" s="13"/>
    </row>
    <row r="2409" spans="3:4">
      <c r="C2409" s="13"/>
      <c r="D2409" s="13"/>
    </row>
    <row r="2410" spans="3:4">
      <c r="C2410" s="13"/>
      <c r="D2410" s="13"/>
    </row>
    <row r="2411" spans="3:4">
      <c r="C2411" s="13"/>
      <c r="D2411" s="13"/>
    </row>
    <row r="2412" spans="3:4">
      <c r="C2412" s="13"/>
      <c r="D2412" s="13"/>
    </row>
    <row r="2413" spans="3:4">
      <c r="C2413" s="13"/>
      <c r="D2413" s="13"/>
    </row>
    <row r="2414" spans="3:4">
      <c r="C2414" s="13"/>
      <c r="D2414" s="13"/>
    </row>
    <row r="2415" spans="3:4">
      <c r="C2415" s="13"/>
      <c r="D2415" s="13"/>
    </row>
    <row r="2416" spans="3:4">
      <c r="C2416" s="13"/>
      <c r="D2416" s="13"/>
    </row>
    <row r="2417" spans="3:4">
      <c r="C2417" s="13"/>
      <c r="D2417" s="13"/>
    </row>
    <row r="2418" spans="3:4">
      <c r="C2418" s="13"/>
      <c r="D2418" s="13"/>
    </row>
    <row r="2419" spans="3:4">
      <c r="C2419" s="13"/>
      <c r="D2419" s="13"/>
    </row>
    <row r="2420" spans="3:4">
      <c r="C2420" s="13"/>
      <c r="D2420" s="13"/>
    </row>
    <row r="2421" spans="3:4">
      <c r="C2421" s="13"/>
      <c r="D2421" s="13"/>
    </row>
    <row r="2422" spans="3:4">
      <c r="C2422" s="13"/>
      <c r="D2422" s="13"/>
    </row>
    <row r="2423" spans="3:4">
      <c r="C2423" s="13"/>
      <c r="D2423" s="13"/>
    </row>
    <row r="2424" spans="3:4">
      <c r="C2424" s="13"/>
      <c r="D2424" s="13"/>
    </row>
    <row r="2425" spans="3:4">
      <c r="C2425" s="13"/>
      <c r="D2425" s="13"/>
    </row>
    <row r="2426" spans="3:4">
      <c r="C2426" s="13"/>
      <c r="D2426" s="13"/>
    </row>
    <row r="2427" spans="3:4">
      <c r="C2427" s="13"/>
      <c r="D2427" s="13"/>
    </row>
    <row r="2428" spans="3:4">
      <c r="C2428" s="13"/>
      <c r="D2428" s="13"/>
    </row>
    <row r="2429" spans="3:4">
      <c r="C2429" s="13"/>
      <c r="D2429" s="13"/>
    </row>
    <row r="2430" spans="3:4">
      <c r="C2430" s="13"/>
      <c r="D2430" s="13"/>
    </row>
    <row r="2431" spans="3:4">
      <c r="C2431" s="13"/>
      <c r="D2431" s="13"/>
    </row>
    <row r="2432" spans="3:4">
      <c r="C2432" s="13"/>
      <c r="D2432" s="13"/>
    </row>
    <row r="2433" spans="3:4">
      <c r="C2433" s="13"/>
      <c r="D2433" s="13"/>
    </row>
    <row r="2434" spans="3:4">
      <c r="C2434" s="13"/>
      <c r="D2434" s="13"/>
    </row>
    <row r="2435" spans="3:4">
      <c r="C2435" s="13"/>
      <c r="D2435" s="13"/>
    </row>
    <row r="2436" spans="3:4">
      <c r="C2436" s="13"/>
      <c r="D2436" s="13"/>
    </row>
    <row r="2437" spans="3:4">
      <c r="C2437" s="13"/>
      <c r="D2437" s="13"/>
    </row>
    <row r="2438" spans="3:4">
      <c r="C2438" s="13"/>
      <c r="D2438" s="13"/>
    </row>
    <row r="2439" spans="3:4">
      <c r="C2439" s="13"/>
      <c r="D2439" s="13"/>
    </row>
    <row r="2440" spans="3:4">
      <c r="C2440" s="13"/>
      <c r="D2440" s="13"/>
    </row>
    <row r="2441" spans="3:4">
      <c r="C2441" s="13"/>
      <c r="D2441" s="13"/>
    </row>
    <row r="2442" spans="3:4">
      <c r="C2442" s="13"/>
      <c r="D2442" s="13"/>
    </row>
    <row r="2443" spans="3:4">
      <c r="C2443" s="13"/>
      <c r="D2443" s="13"/>
    </row>
    <row r="2444" spans="3:4">
      <c r="C2444" s="13"/>
      <c r="D2444" s="13"/>
    </row>
    <row r="2445" spans="3:4">
      <c r="C2445" s="13"/>
      <c r="D2445" s="13"/>
    </row>
    <row r="2446" spans="3:4">
      <c r="C2446" s="13"/>
      <c r="D2446" s="13"/>
    </row>
    <row r="2447" spans="3:4">
      <c r="C2447" s="13"/>
      <c r="D2447" s="13"/>
    </row>
    <row r="2448" spans="3:4">
      <c r="C2448" s="13"/>
      <c r="D2448" s="13"/>
    </row>
    <row r="2449" spans="3:4">
      <c r="C2449" s="13"/>
      <c r="D2449" s="13"/>
    </row>
    <row r="2450" spans="3:4">
      <c r="C2450" s="13"/>
      <c r="D2450" s="13"/>
    </row>
    <row r="2451" spans="3:4">
      <c r="C2451" s="13"/>
      <c r="D2451" s="13"/>
    </row>
    <row r="2452" spans="3:4">
      <c r="C2452" s="13"/>
      <c r="D2452" s="13"/>
    </row>
    <row r="2453" spans="3:4">
      <c r="C2453" s="13"/>
      <c r="D2453" s="13"/>
    </row>
    <row r="2454" spans="3:4">
      <c r="C2454" s="13"/>
      <c r="D2454" s="13"/>
    </row>
    <row r="2455" spans="3:4">
      <c r="C2455" s="13"/>
      <c r="D2455" s="13"/>
    </row>
    <row r="2456" spans="3:4">
      <c r="C2456" s="13"/>
      <c r="D2456" s="13"/>
    </row>
    <row r="2457" spans="3:4">
      <c r="C2457" s="13"/>
      <c r="D2457" s="13"/>
    </row>
    <row r="2458" spans="3:4">
      <c r="C2458" s="13"/>
      <c r="D2458" s="13"/>
    </row>
    <row r="2459" spans="3:4">
      <c r="C2459" s="13"/>
      <c r="D2459" s="13"/>
    </row>
    <row r="2460" spans="3:4">
      <c r="C2460" s="13"/>
      <c r="D2460" s="13"/>
    </row>
    <row r="2461" spans="3:4">
      <c r="C2461" s="13"/>
      <c r="D2461" s="13"/>
    </row>
    <row r="2462" spans="3:4">
      <c r="C2462" s="13"/>
      <c r="D2462" s="13"/>
    </row>
    <row r="2463" spans="3:4">
      <c r="C2463" s="13"/>
      <c r="D2463" s="13"/>
    </row>
    <row r="2464" spans="3:4">
      <c r="C2464" s="13"/>
      <c r="D2464" s="13"/>
    </row>
    <row r="2465" spans="3:4">
      <c r="C2465" s="13"/>
      <c r="D2465" s="13"/>
    </row>
    <row r="2466" spans="3:4">
      <c r="C2466" s="13"/>
      <c r="D2466" s="13"/>
    </row>
    <row r="2467" spans="3:4">
      <c r="C2467" s="13"/>
      <c r="D2467" s="13"/>
    </row>
    <row r="2468" spans="3:4">
      <c r="C2468" s="13"/>
      <c r="D2468" s="13"/>
    </row>
    <row r="2469" spans="3:4">
      <c r="C2469" s="13"/>
      <c r="D2469" s="13"/>
    </row>
    <row r="2470" spans="3:4">
      <c r="C2470" s="13"/>
      <c r="D2470" s="13"/>
    </row>
    <row r="2471" spans="3:4">
      <c r="C2471" s="13"/>
      <c r="D2471" s="13"/>
    </row>
    <row r="2472" spans="3:4">
      <c r="C2472" s="13"/>
      <c r="D2472" s="13"/>
    </row>
    <row r="2473" spans="3:4">
      <c r="C2473" s="13"/>
      <c r="D2473" s="13"/>
    </row>
    <row r="2474" spans="3:4">
      <c r="C2474" s="13"/>
      <c r="D2474" s="13"/>
    </row>
    <row r="2475" spans="3:4">
      <c r="C2475" s="13"/>
      <c r="D2475" s="13"/>
    </row>
    <row r="2476" spans="3:4">
      <c r="C2476" s="13"/>
      <c r="D2476" s="13"/>
    </row>
    <row r="2477" spans="3:4">
      <c r="C2477" s="13"/>
      <c r="D2477" s="13"/>
    </row>
    <row r="2478" spans="3:4">
      <c r="C2478" s="13"/>
      <c r="D2478" s="13"/>
    </row>
    <row r="2479" spans="3:4">
      <c r="C2479" s="13"/>
      <c r="D2479" s="13"/>
    </row>
    <row r="2480" spans="3:4">
      <c r="C2480" s="13"/>
      <c r="D2480" s="13"/>
    </row>
    <row r="2481" spans="3:4">
      <c r="C2481" s="13"/>
      <c r="D2481" s="13"/>
    </row>
    <row r="2482" spans="3:4">
      <c r="C2482" s="13"/>
      <c r="D2482" s="13"/>
    </row>
    <row r="2483" spans="3:4">
      <c r="C2483" s="13"/>
      <c r="D2483" s="13"/>
    </row>
    <row r="2484" spans="3:4">
      <c r="C2484" s="13"/>
      <c r="D2484" s="13"/>
    </row>
    <row r="2485" spans="3:4">
      <c r="C2485" s="13"/>
      <c r="D2485" s="13"/>
    </row>
    <row r="2486" spans="3:4">
      <c r="C2486" s="13"/>
      <c r="D2486" s="13"/>
    </row>
    <row r="2487" spans="3:4">
      <c r="C2487" s="13"/>
      <c r="D2487" s="13"/>
    </row>
    <row r="2488" spans="3:4">
      <c r="C2488" s="13"/>
      <c r="D2488" s="13"/>
    </row>
    <row r="2489" spans="3:4">
      <c r="C2489" s="13"/>
      <c r="D2489" s="13"/>
    </row>
    <row r="2490" spans="3:4">
      <c r="C2490" s="13"/>
      <c r="D2490" s="13"/>
    </row>
    <row r="2491" spans="3:4">
      <c r="C2491" s="13"/>
      <c r="D2491" s="13"/>
    </row>
    <row r="2492" spans="3:4">
      <c r="C2492" s="13"/>
      <c r="D2492" s="13"/>
    </row>
    <row r="2493" spans="3:4">
      <c r="C2493" s="13"/>
      <c r="D2493" s="13"/>
    </row>
    <row r="2494" spans="3:4">
      <c r="C2494" s="13"/>
      <c r="D2494" s="13"/>
    </row>
    <row r="2495" spans="3:4">
      <c r="C2495" s="13"/>
      <c r="D2495" s="13"/>
    </row>
    <row r="2496" spans="3:4">
      <c r="C2496" s="13"/>
      <c r="D2496" s="13"/>
    </row>
    <row r="2497" spans="3:4">
      <c r="C2497" s="13"/>
      <c r="D2497" s="13"/>
    </row>
    <row r="2498" spans="3:4">
      <c r="C2498" s="13"/>
      <c r="D2498" s="13"/>
    </row>
    <row r="2499" spans="3:4">
      <c r="C2499" s="13"/>
      <c r="D2499" s="13"/>
    </row>
    <row r="2500" spans="3:4">
      <c r="C2500" s="13"/>
      <c r="D2500" s="13"/>
    </row>
    <row r="2501" spans="3:4">
      <c r="C2501" s="13"/>
      <c r="D2501" s="13"/>
    </row>
    <row r="2502" spans="3:4">
      <c r="C2502" s="13"/>
      <c r="D2502" s="13"/>
    </row>
    <row r="2503" spans="3:4">
      <c r="C2503" s="13"/>
      <c r="D2503" s="13"/>
    </row>
    <row r="2504" spans="3:4">
      <c r="C2504" s="13"/>
      <c r="D2504" s="13"/>
    </row>
    <row r="2505" spans="3:4">
      <c r="C2505" s="13"/>
      <c r="D2505" s="13"/>
    </row>
    <row r="2506" spans="3:4">
      <c r="C2506" s="13"/>
      <c r="D2506" s="13"/>
    </row>
    <row r="2507" spans="3:4">
      <c r="C2507" s="13"/>
      <c r="D2507" s="13"/>
    </row>
    <row r="2508" spans="3:4">
      <c r="C2508" s="13"/>
      <c r="D2508" s="13"/>
    </row>
    <row r="2509" spans="3:4">
      <c r="C2509" s="13"/>
      <c r="D2509" s="13"/>
    </row>
    <row r="2510" spans="3:4">
      <c r="C2510" s="13"/>
      <c r="D2510" s="13"/>
    </row>
    <row r="2511" spans="3:4">
      <c r="C2511" s="13"/>
      <c r="D2511" s="13"/>
    </row>
    <row r="2512" spans="3:4">
      <c r="C2512" s="13"/>
      <c r="D2512" s="13"/>
    </row>
    <row r="2513" spans="3:4">
      <c r="C2513" s="13"/>
      <c r="D2513" s="13"/>
    </row>
    <row r="2514" spans="3:4">
      <c r="C2514" s="13"/>
      <c r="D2514" s="13"/>
    </row>
    <row r="2515" spans="3:4">
      <c r="C2515" s="13"/>
      <c r="D2515" s="13"/>
    </row>
    <row r="2516" spans="3:4">
      <c r="C2516" s="13"/>
      <c r="D2516" s="13"/>
    </row>
    <row r="2517" spans="3:4">
      <c r="C2517" s="13"/>
      <c r="D2517" s="13"/>
    </row>
    <row r="2518" spans="3:4">
      <c r="C2518" s="13"/>
      <c r="D2518" s="13"/>
    </row>
    <row r="2519" spans="3:4">
      <c r="C2519" s="13"/>
      <c r="D2519" s="13"/>
    </row>
    <row r="2520" spans="3:4">
      <c r="C2520" s="13"/>
      <c r="D2520" s="13"/>
    </row>
    <row r="2521" spans="3:4">
      <c r="C2521" s="13"/>
      <c r="D2521" s="13"/>
    </row>
    <row r="2522" spans="3:4">
      <c r="C2522" s="13"/>
      <c r="D2522" s="13"/>
    </row>
    <row r="2523" spans="3:4">
      <c r="C2523" s="13"/>
      <c r="D2523" s="13"/>
    </row>
    <row r="2524" spans="3:4">
      <c r="C2524" s="13"/>
      <c r="D2524" s="13"/>
    </row>
    <row r="2525" spans="3:4">
      <c r="C2525" s="13"/>
      <c r="D2525" s="13"/>
    </row>
    <row r="2526" spans="3:4">
      <c r="C2526" s="13"/>
      <c r="D2526" s="13"/>
    </row>
    <row r="2527" spans="3:4">
      <c r="C2527" s="13"/>
      <c r="D2527" s="13"/>
    </row>
    <row r="2528" spans="3:4">
      <c r="C2528" s="13"/>
      <c r="D2528" s="13"/>
    </row>
    <row r="2529" spans="3:4">
      <c r="C2529" s="13"/>
      <c r="D2529" s="13"/>
    </row>
    <row r="2530" spans="3:4">
      <c r="C2530" s="13"/>
      <c r="D2530" s="13"/>
    </row>
    <row r="2531" spans="3:4">
      <c r="C2531" s="13"/>
      <c r="D2531" s="13"/>
    </row>
    <row r="2532" spans="3:4">
      <c r="C2532" s="13"/>
      <c r="D2532" s="13"/>
    </row>
    <row r="2533" spans="3:4">
      <c r="C2533" s="13"/>
      <c r="D2533" s="13"/>
    </row>
    <row r="2534" spans="3:4">
      <c r="C2534" s="13"/>
      <c r="D2534" s="13"/>
    </row>
    <row r="2535" spans="3:4">
      <c r="C2535" s="13"/>
      <c r="D2535" s="13"/>
    </row>
    <row r="2536" spans="3:4">
      <c r="C2536" s="13"/>
      <c r="D2536" s="13"/>
    </row>
    <row r="2537" spans="3:4">
      <c r="C2537" s="13"/>
      <c r="D2537" s="13"/>
    </row>
    <row r="2538" spans="3:4">
      <c r="C2538" s="13"/>
      <c r="D2538" s="13"/>
    </row>
    <row r="2539" spans="3:4">
      <c r="C2539" s="13"/>
      <c r="D2539" s="13"/>
    </row>
    <row r="2540" spans="3:4">
      <c r="C2540" s="13"/>
      <c r="D2540" s="13"/>
    </row>
    <row r="2541" spans="3:4">
      <c r="C2541" s="13"/>
      <c r="D2541" s="13"/>
    </row>
    <row r="2542" spans="3:4">
      <c r="C2542" s="13"/>
      <c r="D2542" s="13"/>
    </row>
    <row r="2543" spans="3:4">
      <c r="C2543" s="13"/>
      <c r="D2543" s="13"/>
    </row>
    <row r="2544" spans="3:4">
      <c r="C2544" s="13"/>
      <c r="D2544" s="13"/>
    </row>
    <row r="2545" spans="3:4">
      <c r="C2545" s="13"/>
      <c r="D2545" s="13"/>
    </row>
    <row r="2546" spans="3:4">
      <c r="C2546" s="13"/>
      <c r="D2546" s="13"/>
    </row>
    <row r="2547" spans="3:4">
      <c r="C2547" s="13"/>
      <c r="D2547" s="13"/>
    </row>
    <row r="2548" spans="3:4">
      <c r="C2548" s="13"/>
      <c r="D2548" s="13"/>
    </row>
    <row r="2549" spans="3:4">
      <c r="C2549" s="13"/>
      <c r="D2549" s="13"/>
    </row>
    <row r="2550" spans="3:4">
      <c r="C2550" s="13"/>
      <c r="D2550" s="13"/>
    </row>
    <row r="2551" spans="3:4">
      <c r="C2551" s="13"/>
      <c r="D2551" s="13"/>
    </row>
    <row r="2552" spans="3:4">
      <c r="C2552" s="13"/>
      <c r="D2552" s="13"/>
    </row>
    <row r="2553" spans="3:4">
      <c r="C2553" s="13"/>
      <c r="D2553" s="13"/>
    </row>
    <row r="2554" spans="3:4">
      <c r="C2554" s="13"/>
      <c r="D2554" s="13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2024-02-12T04:35:56Z</dcterms:modified>
</cp:coreProperties>
</file>