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2064DDF-41BD-4E33-9383-616857F1219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/>
  <c r="G34" i="1"/>
  <c r="J34" i="1"/>
  <c r="E35" i="1"/>
  <c r="F35" i="1"/>
  <c r="G35" i="1"/>
  <c r="J35" i="1"/>
  <c r="E36" i="1"/>
  <c r="F36" i="1"/>
  <c r="G36" i="1"/>
  <c r="J36" i="1"/>
  <c r="E37" i="1"/>
  <c r="F37" i="1"/>
  <c r="G37" i="1"/>
  <c r="J37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J32" i="1"/>
  <c r="E33" i="1"/>
  <c r="F33" i="1"/>
  <c r="G33" i="1"/>
  <c r="I33" i="1"/>
  <c r="E38" i="1"/>
  <c r="F38" i="1"/>
  <c r="G38" i="1"/>
  <c r="I38" i="1"/>
  <c r="Q34" i="1"/>
  <c r="Q35" i="1"/>
  <c r="Q36" i="1"/>
  <c r="Q37" i="1"/>
  <c r="F11" i="1"/>
  <c r="Q22" i="1"/>
  <c r="Q30" i="1"/>
  <c r="Q31" i="1"/>
  <c r="Q33" i="1"/>
  <c r="Q23" i="1"/>
  <c r="Q24" i="1"/>
  <c r="Q25" i="1"/>
  <c r="Q26" i="1"/>
  <c r="Q27" i="1"/>
  <c r="Q28" i="1"/>
  <c r="Q29" i="1"/>
  <c r="Q38" i="1"/>
  <c r="Q32" i="1"/>
  <c r="C21" i="1"/>
  <c r="E21" i="1"/>
  <c r="F21" i="1"/>
  <c r="G21" i="1"/>
  <c r="H21" i="1"/>
  <c r="G11" i="1"/>
  <c r="E14" i="1"/>
  <c r="C17" i="1"/>
  <c r="Q21" i="1"/>
  <c r="C12" i="1"/>
  <c r="C16" i="1" l="1"/>
  <c r="D18" i="1" s="1"/>
  <c r="E15" i="1"/>
  <c r="C11" i="1"/>
  <c r="O27" i="1" l="1"/>
  <c r="O37" i="1"/>
  <c r="O26" i="1"/>
  <c r="C15" i="1"/>
  <c r="O36" i="1"/>
  <c r="O23" i="1"/>
  <c r="O24" i="1"/>
  <c r="O22" i="1"/>
  <c r="O21" i="1"/>
  <c r="O34" i="1"/>
  <c r="O28" i="1"/>
  <c r="O30" i="1"/>
  <c r="O35" i="1"/>
  <c r="O33" i="1"/>
  <c r="O25" i="1"/>
  <c r="O38" i="1"/>
  <c r="O31" i="1"/>
  <c r="O32" i="1"/>
  <c r="O29" i="1"/>
  <c r="C18" i="1" l="1"/>
  <c r="E16" i="1"/>
  <c r="E17" i="1" s="1"/>
</calcChain>
</file>

<file path=xl/sharedStrings.xml><?xml version="1.0" encoding="utf-8"?>
<sst xmlns="http://schemas.openxmlformats.org/spreadsheetml/2006/main" count="84" uniqueCount="55">
  <si>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</si>
  <si>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</si>
  <si>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</si>
  <si>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</si>
  <si>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</si>
  <si>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</si>
  <si>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</si>
  <si>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</si>
  <si>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</si>
  <si>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</si>
  <si>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</si>
  <si>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</si>
  <si>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</si>
  <si>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</si>
  <si>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</si>
  <si>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</si>
  <si>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</si>
  <si>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</si>
  <si>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</si>
  <si>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</si>
  <si>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</si>
  <si>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</si>
  <si>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</si>
  <si>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</si>
  <si>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</si>
  <si>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</si>
  <si>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</si>
  <si>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</si>
  <si>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</si>
  <si>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</si>
  <si>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</si>
  <si>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</si>
  <si>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</si>
  <si>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</si>
  <si>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</si>
  <si>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</si>
  <si>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</si>
  <si>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</si>
  <si>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</si>
  <si>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</si>
  <si>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</si>
  <si>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V0681 Her / GSC 2046-1005</t>
  </si>
  <si>
    <t>EA</t>
  </si>
  <si>
    <t>IBVS 5027</t>
  </si>
  <si>
    <t>I</t>
  </si>
  <si>
    <t>IBVS 5713</t>
  </si>
  <si>
    <t>IBVS 5894</t>
  </si>
  <si>
    <t>IBVS 5992</t>
  </si>
  <si>
    <t>IBVS 6007</t>
  </si>
  <si>
    <t>II</t>
  </si>
  <si>
    <t>IBVS 6029</t>
  </si>
  <si>
    <t>OEJV 0137</t>
  </si>
  <si>
    <t>OEJV</t>
  </si>
  <si>
    <t>OEJV 0160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</si>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</sst>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V0681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-3954</c:v>
                </c:pt>
                <c:pt idx="2">
                  <c:v>-737</c:v>
                </c:pt>
                <c:pt idx="3">
                  <c:v>-735</c:v>
                </c:pt>
                <c:pt idx="4">
                  <c:v>-730</c:v>
                </c:pt>
                <c:pt idx="5">
                  <c:v>-713</c:v>
                </c:pt>
                <c:pt idx="6">
                  <c:v>-706</c:v>
                </c:pt>
                <c:pt idx="7">
                  <c:v>-699</c:v>
                </c:pt>
                <c:pt idx="8">
                  <c:v>-694</c:v>
                </c:pt>
                <c:pt idx="9">
                  <c:v>0</c:v>
                </c:pt>
                <c:pt idx="10">
                  <c:v>2450</c:v>
                </c:pt>
                <c:pt idx="11">
                  <c:v>2926</c:v>
                </c:pt>
                <c:pt idx="12">
                  <c:v>3636</c:v>
                </c:pt>
                <c:pt idx="13">
                  <c:v>3644</c:v>
                </c:pt>
                <c:pt idx="14">
                  <c:v>3644</c:v>
                </c:pt>
                <c:pt idx="15">
                  <c:v>3644</c:v>
                </c:pt>
                <c:pt idx="16">
                  <c:v>3644</c:v>
                </c:pt>
                <c:pt idx="17">
                  <c:v>4285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3C-4E0B-B207-1B15015470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-3954</c:v>
                </c:pt>
                <c:pt idx="2">
                  <c:v>-737</c:v>
                </c:pt>
                <c:pt idx="3">
                  <c:v>-735</c:v>
                </c:pt>
                <c:pt idx="4">
                  <c:v>-730</c:v>
                </c:pt>
                <c:pt idx="5">
                  <c:v>-713</c:v>
                </c:pt>
                <c:pt idx="6">
                  <c:v>-706</c:v>
                </c:pt>
                <c:pt idx="7">
                  <c:v>-699</c:v>
                </c:pt>
                <c:pt idx="8">
                  <c:v>-694</c:v>
                </c:pt>
                <c:pt idx="9">
                  <c:v>0</c:v>
                </c:pt>
                <c:pt idx="10">
                  <c:v>2450</c:v>
                </c:pt>
                <c:pt idx="11">
                  <c:v>2926</c:v>
                </c:pt>
                <c:pt idx="12">
                  <c:v>3636</c:v>
                </c:pt>
                <c:pt idx="13">
                  <c:v>3644</c:v>
                </c:pt>
                <c:pt idx="14">
                  <c:v>3644</c:v>
                </c:pt>
                <c:pt idx="15">
                  <c:v>3644</c:v>
                </c:pt>
                <c:pt idx="16">
                  <c:v>3644</c:v>
                </c:pt>
                <c:pt idx="17">
                  <c:v>4285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-1.9600000014179386E-3</c:v>
                </c:pt>
                <c:pt idx="2">
                  <c:v>2.2799999933340587E-3</c:v>
                </c:pt>
                <c:pt idx="3">
                  <c:v>1.6099999920697883E-3</c:v>
                </c:pt>
                <c:pt idx="4">
                  <c:v>2.0199999999022111E-3</c:v>
                </c:pt>
                <c:pt idx="5">
                  <c:v>2.0299999960116111E-3</c:v>
                </c:pt>
                <c:pt idx="6">
                  <c:v>3.6299999919719994E-3</c:v>
                </c:pt>
                <c:pt idx="7">
                  <c:v>-5.2000000141561031E-4</c:v>
                </c:pt>
                <c:pt idx="8">
                  <c:v>2.8600000005098991E-3</c:v>
                </c:pt>
                <c:pt idx="9">
                  <c:v>-2.0000000222353265E-4</c:v>
                </c:pt>
                <c:pt idx="10">
                  <c:v>2.1999999953550287E-3</c:v>
                </c:pt>
                <c:pt idx="12">
                  <c:v>1.039999995555263E-3</c:v>
                </c:pt>
                <c:pt idx="17">
                  <c:v>-1.1500000036903657E-3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3C-4E0B-B207-1B15015470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-3954</c:v>
                </c:pt>
                <c:pt idx="2">
                  <c:v>-737</c:v>
                </c:pt>
                <c:pt idx="3">
                  <c:v>-735</c:v>
                </c:pt>
                <c:pt idx="4">
                  <c:v>-730</c:v>
                </c:pt>
                <c:pt idx="5">
                  <c:v>-713</c:v>
                </c:pt>
                <c:pt idx="6">
                  <c:v>-706</c:v>
                </c:pt>
                <c:pt idx="7">
                  <c:v>-699</c:v>
                </c:pt>
                <c:pt idx="8">
                  <c:v>-694</c:v>
                </c:pt>
                <c:pt idx="9">
                  <c:v>0</c:v>
                </c:pt>
                <c:pt idx="10">
                  <c:v>2450</c:v>
                </c:pt>
                <c:pt idx="11">
                  <c:v>2926</c:v>
                </c:pt>
                <c:pt idx="12">
                  <c:v>3636</c:v>
                </c:pt>
                <c:pt idx="13">
                  <c:v>3644</c:v>
                </c:pt>
                <c:pt idx="14">
                  <c:v>3644</c:v>
                </c:pt>
                <c:pt idx="15">
                  <c:v>3644</c:v>
                </c:pt>
                <c:pt idx="16">
                  <c:v>3644</c:v>
                </c:pt>
                <c:pt idx="17">
                  <c:v>4285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1">
                  <c:v>8.7999999959720299E-4</c:v>
                </c:pt>
                <c:pt idx="13">
                  <c:v>5.0999999075429514E-4</c:v>
                </c:pt>
                <c:pt idx="14">
                  <c:v>9.9999999656574801E-4</c:v>
                </c:pt>
                <c:pt idx="15">
                  <c:v>2.2999999928288162E-3</c:v>
                </c:pt>
                <c:pt idx="16">
                  <c:v>4.0599999920232221E-3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3C-4E0B-B207-1B15015470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-3954</c:v>
                </c:pt>
                <c:pt idx="2">
                  <c:v>-737</c:v>
                </c:pt>
                <c:pt idx="3">
                  <c:v>-735</c:v>
                </c:pt>
                <c:pt idx="4">
                  <c:v>-730</c:v>
                </c:pt>
                <c:pt idx="5">
                  <c:v>-713</c:v>
                </c:pt>
                <c:pt idx="6">
                  <c:v>-706</c:v>
                </c:pt>
                <c:pt idx="7">
                  <c:v>-699</c:v>
                </c:pt>
                <c:pt idx="8">
                  <c:v>-694</c:v>
                </c:pt>
                <c:pt idx="9">
                  <c:v>0</c:v>
                </c:pt>
                <c:pt idx="10">
                  <c:v>2450</c:v>
                </c:pt>
                <c:pt idx="11">
                  <c:v>2926</c:v>
                </c:pt>
                <c:pt idx="12">
                  <c:v>3636</c:v>
                </c:pt>
                <c:pt idx="13">
                  <c:v>3644</c:v>
                </c:pt>
                <c:pt idx="14">
                  <c:v>3644</c:v>
                </c:pt>
                <c:pt idx="15">
                  <c:v>3644</c:v>
                </c:pt>
                <c:pt idx="16">
                  <c:v>3644</c:v>
                </c:pt>
                <c:pt idx="17">
                  <c:v>4285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3C-4E0B-B207-1B15015470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-3954</c:v>
                </c:pt>
                <c:pt idx="2">
                  <c:v>-737</c:v>
                </c:pt>
                <c:pt idx="3">
                  <c:v>-735</c:v>
                </c:pt>
                <c:pt idx="4">
                  <c:v>-730</c:v>
                </c:pt>
                <c:pt idx="5">
                  <c:v>-713</c:v>
                </c:pt>
                <c:pt idx="6">
                  <c:v>-706</c:v>
                </c:pt>
                <c:pt idx="7">
                  <c:v>-699</c:v>
                </c:pt>
                <c:pt idx="8">
                  <c:v>-694</c:v>
                </c:pt>
                <c:pt idx="9">
                  <c:v>0</c:v>
                </c:pt>
                <c:pt idx="10">
                  <c:v>2450</c:v>
                </c:pt>
                <c:pt idx="11">
                  <c:v>2926</c:v>
                </c:pt>
                <c:pt idx="12">
                  <c:v>3636</c:v>
                </c:pt>
                <c:pt idx="13">
                  <c:v>3644</c:v>
                </c:pt>
                <c:pt idx="14">
                  <c:v>3644</c:v>
                </c:pt>
                <c:pt idx="15">
                  <c:v>3644</c:v>
                </c:pt>
                <c:pt idx="16">
                  <c:v>3644</c:v>
                </c:pt>
                <c:pt idx="17">
                  <c:v>4285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3C-4E0B-B207-1B15015470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-3954</c:v>
                </c:pt>
                <c:pt idx="2">
                  <c:v>-737</c:v>
                </c:pt>
                <c:pt idx="3">
                  <c:v>-735</c:v>
                </c:pt>
                <c:pt idx="4">
                  <c:v>-730</c:v>
                </c:pt>
                <c:pt idx="5">
                  <c:v>-713</c:v>
                </c:pt>
                <c:pt idx="6">
                  <c:v>-706</c:v>
                </c:pt>
                <c:pt idx="7">
                  <c:v>-699</c:v>
                </c:pt>
                <c:pt idx="8">
                  <c:v>-694</c:v>
                </c:pt>
                <c:pt idx="9">
                  <c:v>0</c:v>
                </c:pt>
                <c:pt idx="10">
                  <c:v>2450</c:v>
                </c:pt>
                <c:pt idx="11">
                  <c:v>2926</c:v>
                </c:pt>
                <c:pt idx="12">
                  <c:v>3636</c:v>
                </c:pt>
                <c:pt idx="13">
                  <c:v>3644</c:v>
                </c:pt>
                <c:pt idx="14">
                  <c:v>3644</c:v>
                </c:pt>
                <c:pt idx="15">
                  <c:v>3644</c:v>
                </c:pt>
                <c:pt idx="16">
                  <c:v>3644</c:v>
                </c:pt>
                <c:pt idx="17">
                  <c:v>4285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3C-4E0B-B207-1B15015470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3.8999999999999999E-4</c:v>
                  </c:pt>
                  <c:pt idx="3">
                    <c:v>4.2000000000000002E-4</c:v>
                  </c:pt>
                  <c:pt idx="4">
                    <c:v>5.4000000000000001E-4</c:v>
                  </c:pt>
                  <c:pt idx="5">
                    <c:v>4.0000000000000002E-4</c:v>
                  </c:pt>
                  <c:pt idx="6">
                    <c:v>8.7000000000000001E-4</c:v>
                  </c:pt>
                  <c:pt idx="7">
                    <c:v>1.5900000000000001E-3</c:v>
                  </c:pt>
                  <c:pt idx="8">
                    <c:v>7.2999999999999996E-4</c:v>
                  </c:pt>
                  <c:pt idx="9">
                    <c:v>8.0000000000000004E-4</c:v>
                  </c:pt>
                  <c:pt idx="10">
                    <c:v>8.0000000000000004E-4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6.9999999999999999E-4</c:v>
                  </c:pt>
                  <c:pt idx="14">
                    <c:v>5.0000000000000001E-4</c:v>
                  </c:pt>
                  <c:pt idx="15">
                    <c:v>4.0000000000000002E-4</c:v>
                  </c:pt>
                  <c:pt idx="16">
                    <c:v>5.0000000000000001E-4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-3954</c:v>
                </c:pt>
                <c:pt idx="2">
                  <c:v>-737</c:v>
                </c:pt>
                <c:pt idx="3">
                  <c:v>-735</c:v>
                </c:pt>
                <c:pt idx="4">
                  <c:v>-730</c:v>
                </c:pt>
                <c:pt idx="5">
                  <c:v>-713</c:v>
                </c:pt>
                <c:pt idx="6">
                  <c:v>-706</c:v>
                </c:pt>
                <c:pt idx="7">
                  <c:v>-699</c:v>
                </c:pt>
                <c:pt idx="8">
                  <c:v>-694</c:v>
                </c:pt>
                <c:pt idx="9">
                  <c:v>0</c:v>
                </c:pt>
                <c:pt idx="10">
                  <c:v>2450</c:v>
                </c:pt>
                <c:pt idx="11">
                  <c:v>2926</c:v>
                </c:pt>
                <c:pt idx="12">
                  <c:v>3636</c:v>
                </c:pt>
                <c:pt idx="13">
                  <c:v>3644</c:v>
                </c:pt>
                <c:pt idx="14">
                  <c:v>3644</c:v>
                </c:pt>
                <c:pt idx="15">
                  <c:v>3644</c:v>
                </c:pt>
                <c:pt idx="16">
                  <c:v>3644</c:v>
                </c:pt>
                <c:pt idx="17">
                  <c:v>4285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3C-4E0B-B207-1B15015470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-3954</c:v>
                </c:pt>
                <c:pt idx="2">
                  <c:v>-737</c:v>
                </c:pt>
                <c:pt idx="3">
                  <c:v>-735</c:v>
                </c:pt>
                <c:pt idx="4">
                  <c:v>-730</c:v>
                </c:pt>
                <c:pt idx="5">
                  <c:v>-713</c:v>
                </c:pt>
                <c:pt idx="6">
                  <c:v>-706</c:v>
                </c:pt>
                <c:pt idx="7">
                  <c:v>-699</c:v>
                </c:pt>
                <c:pt idx="8">
                  <c:v>-694</c:v>
                </c:pt>
                <c:pt idx="9">
                  <c:v>0</c:v>
                </c:pt>
                <c:pt idx="10">
                  <c:v>2450</c:v>
                </c:pt>
                <c:pt idx="11">
                  <c:v>2926</c:v>
                </c:pt>
                <c:pt idx="12">
                  <c:v>3636</c:v>
                </c:pt>
                <c:pt idx="13">
                  <c:v>3644</c:v>
                </c:pt>
                <c:pt idx="14">
                  <c:v>3644</c:v>
                </c:pt>
                <c:pt idx="15">
                  <c:v>3644</c:v>
                </c:pt>
                <c:pt idx="16">
                  <c:v>3644</c:v>
                </c:pt>
                <c:pt idx="17">
                  <c:v>4285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1.1532964757203648E-3</c:v>
                </c:pt>
                <c:pt idx="1">
                  <c:v>7.7041136890834043E-4</c:v>
                </c:pt>
                <c:pt idx="2">
                  <c:v>1.0819291707834752E-3</c:v>
                </c:pt>
                <c:pt idx="3">
                  <c:v>1.0821228405390705E-3</c:v>
                </c:pt>
                <c:pt idx="4">
                  <c:v>1.082607014928059E-3</c:v>
                </c:pt>
                <c:pt idx="5">
                  <c:v>1.0842532078506194E-3</c:v>
                </c:pt>
                <c:pt idx="6">
                  <c:v>1.0849310519952032E-3</c:v>
                </c:pt>
                <c:pt idx="7">
                  <c:v>1.085608896139787E-3</c:v>
                </c:pt>
                <c:pt idx="8">
                  <c:v>1.0860930705287753E-3</c:v>
                </c:pt>
                <c:pt idx="9">
                  <c:v>1.1532964757203648E-3</c:v>
                </c:pt>
                <c:pt idx="10">
                  <c:v>1.3905419263246794E-3</c:v>
                </c:pt>
                <c:pt idx="11">
                  <c:v>1.4366353281563748E-3</c:v>
                </c:pt>
                <c:pt idx="12">
                  <c:v>1.5053880913927272E-3</c:v>
                </c:pt>
                <c:pt idx="13">
                  <c:v>1.5061627704151086E-3</c:v>
                </c:pt>
                <c:pt idx="14">
                  <c:v>1.5061627704151086E-3</c:v>
                </c:pt>
                <c:pt idx="15">
                  <c:v>1.5061627704151086E-3</c:v>
                </c:pt>
                <c:pt idx="16">
                  <c:v>1.5061627704151086E-3</c:v>
                </c:pt>
                <c:pt idx="17">
                  <c:v>1.5682339270834211E-3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3C-4E0B-B207-1B15015470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-3954</c:v>
                </c:pt>
                <c:pt idx="2">
                  <c:v>-737</c:v>
                </c:pt>
                <c:pt idx="3">
                  <c:v>-735</c:v>
                </c:pt>
                <c:pt idx="4">
                  <c:v>-730</c:v>
                </c:pt>
                <c:pt idx="5">
                  <c:v>-713</c:v>
                </c:pt>
                <c:pt idx="6">
                  <c:v>-706</c:v>
                </c:pt>
                <c:pt idx="7">
                  <c:v>-699</c:v>
                </c:pt>
                <c:pt idx="8">
                  <c:v>-694</c:v>
                </c:pt>
                <c:pt idx="9">
                  <c:v>0</c:v>
                </c:pt>
                <c:pt idx="10">
                  <c:v>2450</c:v>
                </c:pt>
                <c:pt idx="11">
                  <c:v>2926</c:v>
                </c:pt>
                <c:pt idx="12">
                  <c:v>3636</c:v>
                </c:pt>
                <c:pt idx="13">
                  <c:v>3644</c:v>
                </c:pt>
                <c:pt idx="14">
                  <c:v>3644</c:v>
                </c:pt>
                <c:pt idx="15">
                  <c:v>3644</c:v>
                </c:pt>
                <c:pt idx="16">
                  <c:v>3644</c:v>
                </c:pt>
                <c:pt idx="17">
                  <c:v>4285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3C-4E0B-B207-1B1501547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064720"/>
        <c:axId val="1"/>
      </c:scatterChart>
      <c:valAx>
        <c:axId val="309064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064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85A49A-5305-0227-671A-A6740936E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53565.497000000003</v>
      </c>
      <c r="D7" s="30" t="s">
        <v>40</v>
      </c>
    </row>
    <row r="8" spans="1:7" x14ac:dyDescent="0.2">
      <c r="A8" t="s">
        <v>3</v>
      </c>
      <c r="C8" s="38">
        <v>0.57930999999999999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1.1532964757203648E-3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9.6834877797679405E-8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60354.678908101851</v>
      </c>
    </row>
    <row r="15" spans="1:7" x14ac:dyDescent="0.2">
      <c r="A15" s="12" t="s">
        <v>17</v>
      </c>
      <c r="B15" s="10"/>
      <c r="C15" s="13">
        <f ca="1">(C7+C11)+(C8+C12)*INT(MAX(F21:F3533))</f>
        <v>56047.841918233935</v>
      </c>
      <c r="D15" s="14" t="s">
        <v>37</v>
      </c>
      <c r="E15" s="15">
        <f ca="1">ROUND(2*(E14-$C$7)/$C$8,0)/2+E13</f>
        <v>11720.5</v>
      </c>
    </row>
    <row r="16" spans="1:7" x14ac:dyDescent="0.2">
      <c r="A16" s="16" t="s">
        <v>4</v>
      </c>
      <c r="B16" s="10"/>
      <c r="C16" s="17">
        <f ca="1">+C8+C12</f>
        <v>0.57931009683487777</v>
      </c>
      <c r="D16" s="14" t="s">
        <v>38</v>
      </c>
      <c r="E16" s="24">
        <f ca="1">ROUND(2*(E14-$C$15)/$C$16,0)/2+E13</f>
        <v>7435.5</v>
      </c>
    </row>
    <row r="17" spans="1:18" ht="13.5" thickBot="1" x14ac:dyDescent="0.25">
      <c r="A17" s="14" t="s">
        <v>28</v>
      </c>
      <c r="B17" s="10"/>
      <c r="C17" s="10">
        <f>COUNT(C21:C2191)</f>
        <v>18</v>
      </c>
      <c r="D17" s="14" t="s">
        <v>32</v>
      </c>
      <c r="E17" s="18">
        <f ca="1">+$C$15+$C$16*E16-15018.5-$C$9/24</f>
        <v>45337.197976583004</v>
      </c>
    </row>
    <row r="18" spans="1:18" ht="14.25" thickTop="1" thickBot="1" x14ac:dyDescent="0.25">
      <c r="A18" s="16" t="s">
        <v>5</v>
      </c>
      <c r="B18" s="10"/>
      <c r="C18" s="19">
        <f ca="1">+C15</f>
        <v>56047.841918233935</v>
      </c>
      <c r="D18" s="20">
        <f ca="1">+C16</f>
        <v>0.57931009683487777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52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C7</f>
        <v>53565.497000000003</v>
      </c>
      <c r="D21" s="8" t="s">
        <v>13</v>
      </c>
      <c r="E21">
        <f t="shared" ref="E21:E38" si="0">+(C21-C$7)/C$8</f>
        <v>0</v>
      </c>
      <c r="F21">
        <f t="shared" ref="F21:F38" si="1">ROUND(2*E21,0)/2</f>
        <v>0</v>
      </c>
      <c r="G21">
        <f t="shared" ref="G21:G38" si="2">+C21-(C$7+F21*C$8)</f>
        <v>0</v>
      </c>
      <c r="H21">
        <f>+G21</f>
        <v>0</v>
      </c>
      <c r="O21">
        <f t="shared" ref="O21:O38" ca="1" si="3">+C$11+C$12*$F21</f>
        <v>1.1532964757203648E-3</v>
      </c>
      <c r="Q21" s="2">
        <f t="shared" ref="Q21:Q38" si="4">+C21-15018.5</f>
        <v>38546.997000000003</v>
      </c>
    </row>
    <row r="22" spans="1:18" x14ac:dyDescent="0.2">
      <c r="A22" s="31" t="s">
        <v>43</v>
      </c>
      <c r="B22" s="32" t="s">
        <v>44</v>
      </c>
      <c r="C22" s="31">
        <v>51274.903299999998</v>
      </c>
      <c r="D22" s="31">
        <v>1.1000000000000001E-3</v>
      </c>
      <c r="E22">
        <f t="shared" si="0"/>
        <v>-3954.0033833353559</v>
      </c>
      <c r="F22">
        <f t="shared" si="1"/>
        <v>-3954</v>
      </c>
      <c r="G22">
        <f t="shared" si="2"/>
        <v>-1.9600000014179386E-3</v>
      </c>
      <c r="I22">
        <f t="shared" ref="I22:I31" si="5">+G22</f>
        <v>-1.9600000014179386E-3</v>
      </c>
      <c r="O22">
        <f t="shared" ca="1" si="3"/>
        <v>7.7041136890834043E-4</v>
      </c>
      <c r="Q22" s="2">
        <f t="shared" si="4"/>
        <v>36256.403299999998</v>
      </c>
    </row>
    <row r="23" spans="1:18" x14ac:dyDescent="0.2">
      <c r="A23" s="31" t="s">
        <v>48</v>
      </c>
      <c r="B23" s="32" t="s">
        <v>49</v>
      </c>
      <c r="C23" s="31">
        <v>53138.547809999996</v>
      </c>
      <c r="D23" s="31">
        <v>3.8999999999999999E-4</v>
      </c>
      <c r="E23">
        <f t="shared" si="0"/>
        <v>-736.99606428338302</v>
      </c>
      <c r="F23">
        <f t="shared" si="1"/>
        <v>-737</v>
      </c>
      <c r="G23">
        <f t="shared" si="2"/>
        <v>2.2799999933340587E-3</v>
      </c>
      <c r="I23">
        <f t="shared" si="5"/>
        <v>2.2799999933340587E-3</v>
      </c>
      <c r="O23">
        <f t="shared" ca="1" si="3"/>
        <v>1.0819291707834752E-3</v>
      </c>
      <c r="Q23" s="2">
        <f t="shared" si="4"/>
        <v>38120.047809999996</v>
      </c>
    </row>
    <row r="24" spans="1:18" x14ac:dyDescent="0.2">
      <c r="A24" s="31" t="s">
        <v>48</v>
      </c>
      <c r="B24" s="32" t="s">
        <v>49</v>
      </c>
      <c r="C24" s="31">
        <v>53139.705759999997</v>
      </c>
      <c r="D24" s="31">
        <v>4.2000000000000002E-4</v>
      </c>
      <c r="E24">
        <f t="shared" si="0"/>
        <v>-734.99722083168933</v>
      </c>
      <c r="F24">
        <f t="shared" si="1"/>
        <v>-735</v>
      </c>
      <c r="G24">
        <f t="shared" si="2"/>
        <v>1.6099999920697883E-3</v>
      </c>
      <c r="I24">
        <f t="shared" si="5"/>
        <v>1.6099999920697883E-3</v>
      </c>
      <c r="O24">
        <f t="shared" ca="1" si="3"/>
        <v>1.0821228405390705E-3</v>
      </c>
      <c r="Q24" s="2">
        <f t="shared" si="4"/>
        <v>38121.205759999997</v>
      </c>
    </row>
    <row r="25" spans="1:18" x14ac:dyDescent="0.2">
      <c r="A25" s="31" t="s">
        <v>48</v>
      </c>
      <c r="B25" s="32" t="s">
        <v>44</v>
      </c>
      <c r="C25" s="31">
        <v>53142.602720000003</v>
      </c>
      <c r="D25" s="31">
        <v>5.4000000000000001E-4</v>
      </c>
      <c r="E25">
        <f t="shared" si="0"/>
        <v>-729.99651309316334</v>
      </c>
      <c r="F25">
        <f t="shared" si="1"/>
        <v>-730</v>
      </c>
      <c r="G25">
        <f t="shared" si="2"/>
        <v>2.0199999999022111E-3</v>
      </c>
      <c r="I25">
        <f t="shared" si="5"/>
        <v>2.0199999999022111E-3</v>
      </c>
      <c r="O25">
        <f t="shared" ca="1" si="3"/>
        <v>1.082607014928059E-3</v>
      </c>
      <c r="Q25" s="2">
        <f t="shared" si="4"/>
        <v>38124.102720000003</v>
      </c>
    </row>
    <row r="26" spans="1:18" x14ac:dyDescent="0.2">
      <c r="A26" s="31" t="s">
        <v>48</v>
      </c>
      <c r="B26" s="32" t="s">
        <v>49</v>
      </c>
      <c r="C26" s="31">
        <v>53152.451000000001</v>
      </c>
      <c r="D26" s="31">
        <v>4.0000000000000002E-4</v>
      </c>
      <c r="E26">
        <f t="shared" si="0"/>
        <v>-712.9964958312512</v>
      </c>
      <c r="F26">
        <f t="shared" si="1"/>
        <v>-713</v>
      </c>
      <c r="G26">
        <f t="shared" si="2"/>
        <v>2.0299999960116111E-3</v>
      </c>
      <c r="I26">
        <f t="shared" si="5"/>
        <v>2.0299999960116111E-3</v>
      </c>
      <c r="O26">
        <f t="shared" ca="1" si="3"/>
        <v>1.0842532078506194E-3</v>
      </c>
      <c r="Q26" s="2">
        <f t="shared" si="4"/>
        <v>38133.951000000001</v>
      </c>
    </row>
    <row r="27" spans="1:18" x14ac:dyDescent="0.2">
      <c r="A27" s="31" t="s">
        <v>48</v>
      </c>
      <c r="B27" s="32" t="s">
        <v>44</v>
      </c>
      <c r="C27" s="31">
        <v>53156.507769999997</v>
      </c>
      <c r="D27" s="31">
        <v>8.7000000000000001E-4</v>
      </c>
      <c r="E27">
        <f t="shared" si="0"/>
        <v>-705.9937339248529</v>
      </c>
      <c r="F27">
        <f t="shared" si="1"/>
        <v>-706</v>
      </c>
      <c r="G27">
        <f t="shared" si="2"/>
        <v>3.6299999919719994E-3</v>
      </c>
      <c r="I27">
        <f t="shared" si="5"/>
        <v>3.6299999919719994E-3</v>
      </c>
      <c r="O27">
        <f t="shared" ca="1" si="3"/>
        <v>1.0849310519952032E-3</v>
      </c>
      <c r="Q27" s="2">
        <f t="shared" si="4"/>
        <v>38138.007769999997</v>
      </c>
    </row>
    <row r="28" spans="1:18" x14ac:dyDescent="0.2">
      <c r="A28" s="31" t="s">
        <v>48</v>
      </c>
      <c r="B28" s="32" t="s">
        <v>49</v>
      </c>
      <c r="C28" s="31">
        <v>53160.558790000003</v>
      </c>
      <c r="D28" s="31">
        <v>1.5900000000000001E-3</v>
      </c>
      <c r="E28">
        <f t="shared" si="0"/>
        <v>-699.00089761958236</v>
      </c>
      <c r="F28">
        <f t="shared" si="1"/>
        <v>-699</v>
      </c>
      <c r="G28">
        <f t="shared" si="2"/>
        <v>-5.2000000141561031E-4</v>
      </c>
      <c r="I28">
        <f t="shared" si="5"/>
        <v>-5.2000000141561031E-4</v>
      </c>
      <c r="O28">
        <f t="shared" ca="1" si="3"/>
        <v>1.085608896139787E-3</v>
      </c>
      <c r="Q28" s="2">
        <f t="shared" si="4"/>
        <v>38142.058790000003</v>
      </c>
    </row>
    <row r="29" spans="1:18" x14ac:dyDescent="0.2">
      <c r="A29" s="31" t="s">
        <v>48</v>
      </c>
      <c r="B29" s="32" t="s">
        <v>44</v>
      </c>
      <c r="C29" s="31">
        <v>53163.458720000002</v>
      </c>
      <c r="D29" s="31">
        <v>7.2999999999999996E-4</v>
      </c>
      <c r="E29">
        <f t="shared" si="0"/>
        <v>-693.9950630923006</v>
      </c>
      <c r="F29">
        <f t="shared" si="1"/>
        <v>-694</v>
      </c>
      <c r="G29">
        <f t="shared" si="2"/>
        <v>2.8600000005098991E-3</v>
      </c>
      <c r="I29">
        <f t="shared" si="5"/>
        <v>2.8600000005098991E-3</v>
      </c>
      <c r="O29">
        <f t="shared" ca="1" si="3"/>
        <v>1.0860930705287753E-3</v>
      </c>
      <c r="Q29" s="2">
        <f t="shared" si="4"/>
        <v>38144.958720000002</v>
      </c>
    </row>
    <row r="30" spans="1:18" x14ac:dyDescent="0.2">
      <c r="A30" s="31" t="s">
        <v>45</v>
      </c>
      <c r="B30" s="32" t="s">
        <v>44</v>
      </c>
      <c r="C30" s="31">
        <v>53565.496800000001</v>
      </c>
      <c r="D30" s="31">
        <v>8.0000000000000004E-4</v>
      </c>
      <c r="E30">
        <f t="shared" si="0"/>
        <v>-3.4523830457532692E-4</v>
      </c>
      <c r="F30">
        <f t="shared" si="1"/>
        <v>0</v>
      </c>
      <c r="G30">
        <f t="shared" si="2"/>
        <v>-2.0000000222353265E-4</v>
      </c>
      <c r="I30">
        <f t="shared" si="5"/>
        <v>-2.0000000222353265E-4</v>
      </c>
      <c r="O30">
        <f t="shared" ca="1" si="3"/>
        <v>1.1532964757203648E-3</v>
      </c>
      <c r="Q30" s="2">
        <f t="shared" si="4"/>
        <v>38546.996800000001</v>
      </c>
    </row>
    <row r="31" spans="1:18" x14ac:dyDescent="0.2">
      <c r="A31" s="31" t="s">
        <v>46</v>
      </c>
      <c r="B31" s="32" t="s">
        <v>44</v>
      </c>
      <c r="C31" s="31">
        <v>54984.808700000001</v>
      </c>
      <c r="D31" s="31">
        <v>8.0000000000000004E-4</v>
      </c>
      <c r="E31">
        <f t="shared" si="0"/>
        <v>2450.0037976213052</v>
      </c>
      <c r="F31">
        <f t="shared" si="1"/>
        <v>2450</v>
      </c>
      <c r="G31">
        <f t="shared" si="2"/>
        <v>2.1999999953550287E-3</v>
      </c>
      <c r="I31">
        <f t="shared" si="5"/>
        <v>2.1999999953550287E-3</v>
      </c>
      <c r="O31">
        <f t="shared" ca="1" si="3"/>
        <v>1.3905419263246794E-3</v>
      </c>
      <c r="Q31" s="2">
        <f t="shared" si="4"/>
        <v>39966.308700000001</v>
      </c>
    </row>
    <row r="32" spans="1:18" x14ac:dyDescent="0.2">
      <c r="A32" s="31" t="s">
        <v>51</v>
      </c>
      <c r="B32" s="32" t="s">
        <v>44</v>
      </c>
      <c r="C32" s="31">
        <v>55260.558940000003</v>
      </c>
      <c r="D32" s="31">
        <v>1E-4</v>
      </c>
      <c r="E32">
        <f t="shared" si="0"/>
        <v>2926.0015190485224</v>
      </c>
      <c r="F32">
        <f t="shared" si="1"/>
        <v>2926</v>
      </c>
      <c r="G32">
        <f t="shared" si="2"/>
        <v>8.7999999959720299E-4</v>
      </c>
      <c r="J32">
        <f>+G32</f>
        <v>8.7999999959720299E-4</v>
      </c>
      <c r="O32">
        <f t="shared" ca="1" si="3"/>
        <v>1.4366353281563748E-3</v>
      </c>
      <c r="Q32" s="2">
        <f t="shared" si="4"/>
        <v>40242.058940000003</v>
      </c>
    </row>
    <row r="33" spans="1:17" x14ac:dyDescent="0.2">
      <c r="A33" s="31" t="s">
        <v>47</v>
      </c>
      <c r="B33" s="32" t="s">
        <v>44</v>
      </c>
      <c r="C33" s="31">
        <v>55671.869200000001</v>
      </c>
      <c r="D33" s="31">
        <v>5.0000000000000001E-4</v>
      </c>
      <c r="E33">
        <f t="shared" si="0"/>
        <v>3636.0017952391604</v>
      </c>
      <c r="F33">
        <f t="shared" si="1"/>
        <v>3636</v>
      </c>
      <c r="G33">
        <f t="shared" si="2"/>
        <v>1.039999995555263E-3</v>
      </c>
      <c r="I33">
        <f>+G33</f>
        <v>1.039999995555263E-3</v>
      </c>
      <c r="O33">
        <f t="shared" ca="1" si="3"/>
        <v>1.5053880913927272E-3</v>
      </c>
      <c r="Q33" s="2">
        <f t="shared" si="4"/>
        <v>40653.369200000001</v>
      </c>
    </row>
    <row r="34" spans="1:17" x14ac:dyDescent="0.2">
      <c r="A34" s="35" t="s">
        <v>53</v>
      </c>
      <c r="B34" s="36" t="s">
        <v>44</v>
      </c>
      <c r="C34" s="37">
        <v>55676.503149999997</v>
      </c>
      <c r="D34" s="37">
        <v>6.9999999999999999E-4</v>
      </c>
      <c r="E34">
        <f t="shared" si="0"/>
        <v>3644.0008803576561</v>
      </c>
      <c r="F34">
        <f t="shared" si="1"/>
        <v>3644</v>
      </c>
      <c r="G34">
        <f t="shared" si="2"/>
        <v>5.0999999075429514E-4</v>
      </c>
      <c r="J34">
        <f>+G34</f>
        <v>5.0999999075429514E-4</v>
      </c>
      <c r="O34">
        <f t="shared" ca="1" si="3"/>
        <v>1.5061627704151086E-3</v>
      </c>
      <c r="Q34" s="2">
        <f t="shared" si="4"/>
        <v>40658.003149999997</v>
      </c>
    </row>
    <row r="35" spans="1:17" x14ac:dyDescent="0.2">
      <c r="A35" s="35" t="s">
        <v>53</v>
      </c>
      <c r="B35" s="36" t="s">
        <v>44</v>
      </c>
      <c r="C35" s="37">
        <v>55676.503640000003</v>
      </c>
      <c r="D35" s="37">
        <v>5.0000000000000001E-4</v>
      </c>
      <c r="E35">
        <f t="shared" si="0"/>
        <v>3644.0017261915032</v>
      </c>
      <c r="F35">
        <f t="shared" si="1"/>
        <v>3644</v>
      </c>
      <c r="G35">
        <f t="shared" si="2"/>
        <v>9.9999999656574801E-4</v>
      </c>
      <c r="J35">
        <f>+G35</f>
        <v>9.9999999656574801E-4</v>
      </c>
      <c r="O35">
        <f t="shared" ca="1" si="3"/>
        <v>1.5061627704151086E-3</v>
      </c>
      <c r="Q35" s="2">
        <f t="shared" si="4"/>
        <v>40658.003640000003</v>
      </c>
    </row>
    <row r="36" spans="1:17" x14ac:dyDescent="0.2">
      <c r="A36" s="35" t="s">
        <v>53</v>
      </c>
      <c r="B36" s="36" t="s">
        <v>44</v>
      </c>
      <c r="C36" s="37">
        <v>55676.504939999999</v>
      </c>
      <c r="D36" s="37">
        <v>4.0000000000000002E-4</v>
      </c>
      <c r="E36">
        <f t="shared" si="0"/>
        <v>3644.0039702404515</v>
      </c>
      <c r="F36">
        <f t="shared" si="1"/>
        <v>3644</v>
      </c>
      <c r="G36">
        <f t="shared" si="2"/>
        <v>2.2999999928288162E-3</v>
      </c>
      <c r="J36">
        <f>+G36</f>
        <v>2.2999999928288162E-3</v>
      </c>
      <c r="O36">
        <f t="shared" ca="1" si="3"/>
        <v>1.5061627704151086E-3</v>
      </c>
      <c r="Q36" s="2">
        <f t="shared" si="4"/>
        <v>40658.004939999999</v>
      </c>
    </row>
    <row r="37" spans="1:17" x14ac:dyDescent="0.2">
      <c r="A37" s="35" t="s">
        <v>53</v>
      </c>
      <c r="B37" s="36" t="s">
        <v>44</v>
      </c>
      <c r="C37" s="37">
        <v>55676.506699999998</v>
      </c>
      <c r="D37" s="37">
        <v>5.0000000000000001E-4</v>
      </c>
      <c r="E37">
        <f t="shared" si="0"/>
        <v>3644.0070083374967</v>
      </c>
      <c r="F37">
        <f t="shared" si="1"/>
        <v>3644</v>
      </c>
      <c r="G37">
        <f t="shared" si="2"/>
        <v>4.0599999920232221E-3</v>
      </c>
      <c r="J37">
        <f>+G37</f>
        <v>4.0599999920232221E-3</v>
      </c>
      <c r="O37">
        <f t="shared" ca="1" si="3"/>
        <v>1.5061627704151086E-3</v>
      </c>
      <c r="Q37" s="2">
        <f t="shared" si="4"/>
        <v>40658.006699999998</v>
      </c>
    </row>
    <row r="38" spans="1:17" x14ac:dyDescent="0.2">
      <c r="A38" s="33" t="s">
        <v>50</v>
      </c>
      <c r="B38" s="34" t="s">
        <v>44</v>
      </c>
      <c r="C38" s="33">
        <v>56047.839200000002</v>
      </c>
      <c r="D38" s="33">
        <v>5.0000000000000001E-4</v>
      </c>
      <c r="E38">
        <f t="shared" si="0"/>
        <v>4284.9980148797695</v>
      </c>
      <c r="F38">
        <f t="shared" si="1"/>
        <v>4285</v>
      </c>
      <c r="G38">
        <f t="shared" si="2"/>
        <v>-1.1500000036903657E-3</v>
      </c>
      <c r="I38">
        <f>+G38</f>
        <v>-1.1500000036903657E-3</v>
      </c>
      <c r="O38">
        <f t="shared" ca="1" si="3"/>
        <v>1.5682339270834211E-3</v>
      </c>
      <c r="Q38" s="2">
        <f t="shared" si="4"/>
        <v>41029.339200000002</v>
      </c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2024-02-14T03:17:37Z</dcterms:modified>
</cp:coreProperties>
</file>